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54" documentId="120_S{2AC9BD13-BADA-5192-A53E-5A8FF88502F6}" xr6:coauthVersionLast="47" xr6:coauthVersionMax="47" xr10:uidLastSave="{13BD2DF8-0591-470A-90A5-73D7BCCB592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<sst xmlns="http://schemas.openxmlformats.org/spreadsheetml/2006/main" count="181603" uniqueCount="39216">
  <si>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</si>
  <si>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</si>
  <si>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</si>
  <si>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</si>
  <si>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</si>
  <si>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</si>
  <si>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</si>
  <si>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</si>
  <si>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</si>
  <si>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</si>
  <si>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</si>
  <si>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</si>
  <si>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</si>
  <si>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</si>
  <si>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</si>
  <si>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</si>
  <si>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</si>
  <si>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</si>
  <si>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</si>
  <si>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</si>
  <si>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</si>
  <si>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</si>
  <si>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</si>
  <si>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</si>
  <si>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</si>
  <si>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</si>
  <si>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</si>
  <si>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</si>
  <si>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</si>
  <si>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</si>
  <si>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</si>
  <si>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</si>
  <si>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</si>
  <si>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</si>
  <si>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</si>
  <si>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</si>
  <si>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</si>
  <si>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</si>
  <si>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</si>
  <si>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</si>
  <si>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</si>
  <si>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</si>
  <si>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</si>
  <si>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</si>
  <si>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</si>
  <si>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</si>
  <si>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</si>
  <si>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</si>
  <si>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</si>
  <si>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</si>
  <si>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</si>
  <si>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</si>
  <si>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</si>
  <si>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</si>
  <si>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</si>
  <si>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</si>
  <si>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</si>
  <si>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</si>
  <si>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</si>
  <si>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</si>
  <si>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</si>
  <si>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</si>
  <si>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</si>
  <si>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</si>
  <si>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</si>
  <si>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</si>
  <si>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</si>
  <si>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</si>
  <si>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</si>
  <si>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</si>
  <si>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</si>
  <si>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</si>
  <si>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</si>
  <si>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</si>
  <si>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</si>
  <si>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</si>
  <si>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</si>
  <si>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</si>
  <si>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</si>
  <si>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</si>
  <si>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</si>
  <si>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</si>
  <si>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</si>
  <si>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</si>
  <si>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</si>
  <si>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</si>
  <si>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</si>
  <si>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</si>
  <si>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</si>
  <si>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</si>
  <si>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</si>
  <si>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</si>
  <si>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</si>
  <si>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</si>
  <si>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</si>
  <si>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</si>
  <si>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</si>
  <si>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</si>
  <si>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</si>
  <si>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</si>
  <si>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</si>
  <si>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</si>
  <si>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</si>
  <si>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</si>
  <si>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</si>
  <si>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</si>
  <si>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</si>
  <si>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</si>
  <si>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</si>
  <si>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</si>
  <si>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</si>
  <si>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</si>
  <si>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</si>
  <si>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</si>
  <si>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</si>
  <si>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</si>
  <si>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</si>
  <si>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</si>
  <si>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</si>
  <si>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</si>
  <si>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</si>
  <si>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</si>
  <si>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</si>
  <si>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</si>
  <si>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</si>
  <si>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</si>
  <si>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</si>
  <si>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</si>
  <si>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</si>
  <si>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</si>
  <si>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</si>
  <si>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</si>
  <si>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</si>
  <si>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</si>
  <si>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</si>
  <si>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</si>
  <si>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</si>
  <si>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</si>
  <si>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</si>
  <si>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</si>
  <si>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</si>
  <si>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</si>
  <si>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</si>
  <si>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</si>
  <si>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</si>
  <si>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</si>
  <si>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</si>
  <si>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</si>
  <si>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</si>
  <si>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</si>
  <si>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</si>
  <si>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</si>
  <si>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</si>
  <si>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</si>
  <si>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</si>
  <si>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</si>
  <si>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</si>
  <si>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</si>
  <si>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</si>
  <si>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</si>
  <si>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</si>
  <si>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</si>
  <si>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</si>
  <si>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</si>
  <si>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</si>
  <si>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</si>
  <si>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</si>
  <si>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</si>
  <si>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</si>
  <si>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</si>
  <si>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</si>
  <si>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</si>
  <si>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</si>
  <si>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</si>
  <si>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</si>
  <si>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</si>
  <si>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</si>
  <si>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</si>
  <si>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</si>
  <si>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</si>
  <si>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</si>
  <si>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</si>
  <si>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</si>
  <si>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</si>
  <si>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</si>
  <si>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</si>
  <si>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</si>
  <si>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</si>
  <si>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</si>
  <si>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</si>
  <si>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</si>
  <si>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</si>
  <si>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</si>
  <si>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</si>
  <si>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</si>
  <si>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</si>
  <si>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</si>
  <si>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</si>
  <si>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</si>
  <si>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</si>
  <si>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</si>
  <si>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</si>
  <si>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</si>
  <si>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</si>
  <si>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</si>
  <si>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</si>
  <si>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</si>
  <si>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</si>
  <si>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</si>
  <si>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</si>
  <si>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</si>
  <si>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</si>
  <si>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</si>
  <si>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</si>
  <si>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</si>
  <si>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</si>
  <si>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</si>
  <si>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</si>
  <si>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</si>
  <si>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</si>
  <si>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</si>
  <si>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</si>
  <si>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</si>
  <si>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</si>
  <si>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</si>
  <si>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</si>
  <si>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</si>
  <si>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</si>
  <si>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</si>
  <si>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</si>
  <si>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</si>
  <si>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</si>
  <si>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</si>
  <si>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</si>
  <si>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</si>
  <si>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</si>
  <si>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</si>
  <si>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</si>
  <si>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</si>
  <si>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</si>
  <si>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</si>
  <si>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</si>
  <si>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</si>
  <si>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</si>
  <si>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</si>
  <si>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</si>
  <si>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</si>
  <si>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</si>
  <si>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</si>
  <si>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</si>
  <si>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</si>
  <si>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</si>
  <si>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</si>
  <si>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</si>
  <si>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</si>
  <si>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</si>
  <si>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</si>
  <si>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</si>
  <si>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</si>
  <si>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</si>
  <si>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</si>
  <si>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</si>
  <si>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</si>
  <si>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</si>
  <si>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</si>
  <si>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</si>
  <si>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</si>
  <si>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</si>
  <si>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</si>
  <si>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</si>
  <si>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</si>
  <si>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</si>
  <si>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</si>
  <si>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</si>
  <si>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</si>
  <si>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</si>
  <si>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</si>
  <si>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</si>
  <si>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</si>
  <si>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</si>
  <si>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</si>
  <si>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</si>
  <si>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</si>
  <si>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</si>
  <si>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</si>
  <si>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</si>
  <si>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</si>
  <si>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</si>
  <si>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</si>
  <si>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</si>
  <si>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</si>
  <si>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</si>
  <si>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</si>
  <si>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</si>
  <si>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</si>
  <si>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</si>
  <si>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</si>
  <si>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</si>
  <si>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</si>
  <si>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</si>
  <si>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</si>
  <si>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</si>
  <si>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</si>
  <si>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</si>
  <si>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</si>
  <si>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</si>
  <si>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</si>
  <si>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</si>
  <si>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</si>
  <si>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</si>
  <si>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</si>
  <si>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</si>
  <si>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</si>
  <si>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</si>
  <si>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</si>
  <si>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</si>
  <si>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</si>
  <si>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</si>
  <si>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</si>
  <si>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</si>
  <si>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</si>
  <si>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</si>
  <si>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</si>
  <si>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</si>
  <si>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</si>
  <si>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</si>
  <si>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</si>
  <si>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</si>
  <si>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</si>
  <si>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</si>
  <si>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</si>
  <si>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</si>
  <si>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</si>
  <si>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</si>
  <si>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</si>
  <si>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</si>
  <si>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</si>
  <si>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</si>
  <si>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</si>
  <si>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</si>
  <si>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</si>
  <si>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</si>
  <si>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</si>
  <si>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</si>
  <si>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</si>
  <si>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</si>
  <si>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</si>
  <si>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</si>
  <si>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</si>
  <si>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</si>
  <si>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</si>
  <si>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</si>
  <si>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</si>
  <si>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</si>
  <si>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</si>
  <si>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</si>
  <si>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</si>
  <si>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</si>
  <si>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</si>
  <si>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</si>
  <si>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</si>
  <si>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</si>
  <si>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</si>
  <si>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</si>
  <si>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</si>
  <si>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</si>
  <si>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</si>
  <si>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</si>
  <si>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</si>
  <si>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</si>
  <si>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</si>
  <si>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</si>
  <si>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</si>
  <si>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</si>
  <si>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</si>
  <si>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</si>
  <si>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</si>
  <si>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</si>
  <si>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</si>
  <si>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</si>
  <si>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</si>
  <si>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</si>
  <si>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</si>
  <si>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</si>
  <si>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</si>
  <si>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</si>
  <si>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</si>
  <si>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</si>
  <si>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</si>
  <si>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</si>
  <si>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</si>
  <si>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</si>
  <si>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</si>
  <si>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</si>
  <si>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</si>
  <si>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</si>
  <si>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</si>
  <si>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</si>
  <si>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</si>
  <si>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</si>
  <si>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</si>
  <si>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</si>
  <si>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</si>
  <si>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</si>
  <si>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</si>
  <si>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</si>
  <si>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</si>
  <si>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</si>
  <si>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</si>
  <si>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</si>
  <si>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</si>
  <si>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</si>
  <si>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</si>
  <si>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</si>
  <si>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</si>
  <si>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</si>
  <si>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</si>
  <si>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</si>
  <si>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</si>
  <si>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</si>
  <si>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</si>
  <si>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</si>
  <si>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</si>
  <si>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</si>
  <si>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</si>
  <si>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</si>
  <si>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</si>
  <si>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</si>
  <si>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</si>
  <si>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</si>
  <si>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</si>
  <si>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</si>
  <si>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</si>
  <si>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</si>
  <si>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</si>
  <si>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</si>
  <si>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</si>
  <si>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</si>
  <si>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</si>
  <si>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</si>
  <si>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</si>
  <si>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</si>
  <si>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</si>
  <si>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</si>
  <si>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</si>
  <si>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</si>
  <si>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</si>
  <si>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</si>
  <si>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</si>
  <si>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</si>
  <si>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</si>
  <si>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</si>
  <si>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</si>
  <si>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</si>
  <si>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</si>
  <si>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</si>
  <si>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</si>
  <si>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</si>
  <si>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</si>
  <si>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</si>
  <si>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</si>
  <si>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</si>
  <si>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</si>
  <si>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</si>
  <si>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</si>
  <si>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</si>
  <si>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</si>
  <si>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</si>
  <si>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</si>
  <si>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</si>
  <si>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</si>
  <si>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</si>
  <si>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</si>
  <si>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</si>
  <si>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</si>
  <si>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</si>
  <si>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</si>
  <si>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</si>
  <si>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</si>
  <si>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</si>
  <si>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</si>
  <si>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</si>
  <si>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</si>
  <si>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</si>
  <si>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</si>
  <si>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</si>
  <si>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</si>
  <si>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</si>
  <si>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</si>
  <si>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</si>
  <si>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</si>
  <si>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</si>
  <si>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</si>
  <si>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</si>
  <si>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</si>
  <si>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</si>
  <si>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</si>
  <si>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</si>
  <si>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</si>
  <si>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</si>
  <si>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</si>
  <si>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</si>
  <si>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</si>
  <si>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</si>
  <si>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</si>
  <si>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</si>
  <si>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</si>
  <si>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</si>
  <si>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</si>
  <si>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</si>
  <si>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</si>
  <si>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</si>
  <si>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</si>
  <si>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</si>
  <si>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</si>
  <si>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</si>
  <si>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</si>
  <si>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</si>
  <si>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</si>
  <si>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</si>
  <si>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</si>
  <si>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</si>
  <si>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</si>
  <si>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</si>
  <si>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</si>
  <si>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</si>
  <si>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</si>
  <si>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</si>
  <si>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</si>
  <si>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</si>
  <si>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</si>
  <si>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</si>
  <si>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</si>
  <si>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</si>
  <si>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</si>
  <si>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</si>
  <si>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</si>
  <si>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</si>
  <si>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</si>
  <si>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</si>
  <si>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</si>
  <si>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</si>
  <si>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</si>
  <si>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</si>
  <si>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</si>
  <si>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</si>
  <si>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</si>
  <si>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</si>
  <si>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</si>
  <si>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</si>
  <si>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</si>
  <si>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</si>
  <si>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</si>
  <si>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</si>
  <si>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</si>
  <si>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</si>
  <si>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</si>
  <si>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</si>
  <si>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</si>
  <si>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</si>
  <si>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</si>
  <si>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</si>
  <si>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</si>
  <si>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</si>
  <si>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</si>
  <si>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</si>
  <si>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</si>
  <si>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</si>
  <si>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</si>
  <si>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</si>
  <si>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</si>
  <si>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</si>
  <si>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</si>
  <si>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</si>
  <si>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</si>
  <si>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</si>
  <si>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</si>
  <si>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</si>
  <si>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</si>
  <si>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</si>
  <si>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</si>
  <si>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</si>
  <si>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</si>
  <si>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</si>
  <si>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</si>
  <si>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</si>
  <si>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</si>
  <si>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</si>
  <si>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</si>
  <si>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</si>
  <si>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</si>
  <si>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</si>
  <si>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</si>
  <si>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</si>
  <si>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</si>
  <si>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</si>
  <si>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</si>
  <si>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</si>
  <si>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</si>
  <si>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</si>
  <si>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</si>
  <si>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</si>
  <si>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</si>
  <si>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</si>
  <si>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</si>
  <si>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</si>
  <si>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</si>
  <si>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</si>
  <si>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</si>
  <si>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</si>
  <si>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</si>
  <si>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</si>
  <si>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</si>
  <si>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</si>
  <si>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</si>
  <si>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</si>
  <si>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</si>
  <si>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</si>
  <si>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</si>
  <si>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</si>
  <si>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</si>
  <si>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</si>
  <si>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</si>
  <si>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</si>
  <si>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</si>
  <si>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</si>
  <si>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</si>
  <si>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</si>
  <si>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</si>
  <si>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</si>
  <si>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</si>
  <si>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</si>
  <si>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</si>
  <si>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</si>
  <si>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</si>
  <si>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</si>
  <si>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</si>
  <si>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</si>
  <si>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</si>
  <si>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</si>
  <si>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</si>
  <si>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</si>
  <si>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</si>
  <si>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</si>
  <si>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</si>
  <si>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</si>
  <si>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</si>
  <si>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</si>
  <si>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</si>
  <si>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</si>
  <si>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</si>
  <si>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</si>
  <si>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</si>
  <si>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</si>
  <si>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</si>
  <si>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</si>
  <si>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</si>
  <si>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</si>
  <si>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</si>
  <si>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</si>
  <si>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</si>
  <si>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</si>
  <si>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</si>
  <si>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</si>
  <si>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</si>
  <si>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</si>
  <si>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</si>
  <si>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</si>
  <si>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</si>
  <si>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</si>
  <si>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</si>
  <si>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</si>
  <si>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</si>
  <si>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</si>
  <si>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</si>
  <si>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</si>
  <si>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</si>
  <si>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</si>
  <si>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</si>
  <si>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</si>
  <si>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</si>
  <si>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</si>
  <si>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</si>
  <si>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</si>
  <si>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</si>
  <si>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</si>
  <si>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</si>
  <si>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</si>
  <si>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</si>
  <si>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</si>
  <si>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</si>
  <si>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</si>
  <si>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</si>
  <si>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</si>
  <si>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</si>
  <si>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</si>
  <si>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</si>
  <si>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</si>
  <si>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</si>
  <si>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</si>
  <si>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</si>
  <si>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</si>
  <si>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</si>
  <si>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</si>
  <si>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</si>
  <si>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</si>
  <si>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</si>
  <si>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</si>
  <si>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</si>
  <si>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</si>
  <si>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</si>
  <si>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</si>
  <si>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</si>
  <si>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</si>
  <si>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</si>
  <si>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</si>
  <si>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</si>
  <si>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</si>
  <si>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</si>
  <si>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</si>
  <si>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</si>
  <si>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</si>
  <si>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</si>
  <si>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</si>
  <si>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</si>
  <si>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</si>
  <si>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</si>
  <si>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</si>
  <si>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</si>
  <si>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</si>
  <si>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</si>
  <si>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</si>
  <si>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</si>
  <si>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</si>
  <si>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</si>
  <si>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</si>
  <si>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</si>
  <si>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</si>
  <si>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</si>
  <si>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</si>
  <si>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</si>
  <si>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</si>
  <si>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</si>
  <si>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</si>
  <si>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</si>
  <si>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</si>
  <si>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</si>
  <si>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</si>
  <si>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</si>
  <si>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</si>
  <si>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</si>
  <si>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</si>
  <si>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</si>
  <si>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</si>
  <si>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</si>
  <si>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</si>
  <si>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</si>
  <si>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</si>
  <si>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</si>
  <si>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</si>
  <si>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</si>
  <si>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</si>
  <si>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</si>
  <si>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</si>
  <si>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</si>
  <si>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</si>
  <si>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</si>
  <si>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</si>
  <si>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</si>
  <si>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</si>
  <si>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</si>
  <si>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</si>
  <si>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</si>
  <si>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</si>
  <si>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</si>
  <si>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</si>
  <si>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</si>
  <si>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</si>
  <si>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</si>
  <si>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</si>
  <si>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</si>
  <si>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</si>
  <si>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</si>
  <si>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</si>
  <si>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</si>
  <si>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</si>
  <si>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</si>
  <si>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</si>
  <si>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</si>
  <si>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</si>
  <si>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</si>
  <si>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</si>
  <si>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</si>
  <si>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</si>
  <si>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</si>
  <si>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</si>
  <si>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</si>
  <si>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</si>
  <si>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</si>
  <si>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</si>
  <si>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</si>
  <si>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</si>
  <si>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</si>
  <si>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</si>
  <si>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</si>
  <si>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</si>
  <si>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</si>
  <si>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</si>
  <si>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</si>
  <si>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</si>
  <si>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</si>
  <si>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</si>
  <si>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</si>
  <si>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</si>
  <si>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</si>
  <si>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</si>
  <si>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</si>
  <si>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</si>
  <si>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</si>
  <si>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</si>
  <si>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</si>
  <si>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</si>
  <si>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</si>
  <si>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</si>
  <si>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</si>
  <si>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</si>
  <si>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</si>
  <si>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</si>
  <si>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</si>
  <si>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</si>
  <si>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</si>
  <si>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</si>
  <si>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</si>
  <si>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</si>
  <si>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</si>
  <si>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</si>
  <si>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</si>
  <si>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</si>
  <si>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</si>
  <si>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</si>
  <si>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</si>
  <si>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</si>
  <si>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</si>
  <si>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</si>
  <si>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</si>
  <si>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</si>
  <si>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</si>
  <si>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</si>
  <si>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</si>
  <si>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</si>
  <si>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</si>
  <si>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</si>
  <si>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</si>
  <si>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</si>
  <si>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</si>
  <si>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</si>
  <si>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</si>
  <si>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</si>
  <si>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</si>
  <si>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</si>
  <si>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</si>
  <si>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</si>
  <si>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</si>
  <si>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</si>
  <si>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</si>
  <si>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</si>
  <si>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</si>
  <si>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</si>
  <si>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</si>
  <si>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</si>
  <si>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</si>
  <si>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</si>
  <si>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</si>
  <si>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</si>
  <si>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</si>
  <si>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</si>
  <si>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</si>
  <si>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</si>
  <si>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</si>
  <si>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</si>
  <si>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</si>
  <si>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</si>
  <si>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</si>
  <si>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</si>
  <si>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</si>
  <si>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</si>
  <si>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</si>
  <si>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</si>
  <si>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</si>
  <si>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</si>
  <si>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</si>
  <si>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</si>
  <si>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</si>
  <si>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</si>
  <si>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</si>
  <si>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</si>
  <si>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</si>
  <si>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</si>
  <si>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</si>
  <si>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</si>
  <si>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</si>
  <si>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</si>
  <si>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</si>
  <si>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</si>
  <si>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</si>
  <si>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</si>
  <si>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</si>
  <si>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</si>
  <si>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</si>
  <si>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</si>
  <si>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</si>
  <si>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</si>
  <si>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</si>
  <si>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</si>
  <si>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</si>
  <si>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</si>
  <si>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</si>
  <si>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</si>
  <si>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</si>
  <si>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</si>
  <si>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</si>
  <si>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</si>
  <si>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</si>
  <si>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</si>
  <si>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</si>
  <si>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</si>
  <si>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</si>
  <si>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</si>
  <si>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</si>
  <si>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</si>
  <si>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</si>
  <si>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</si>
  <si>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</si>
  <si>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</si>
  <si>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</si>
  <si>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</si>
  <si>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</si>
  <si>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</si>
  <si>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</si>
  <si>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</si>
  <si>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</si>
  <si>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</si>
  <si>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</si>
  <si>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</si>
  <si>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</si>
  <si>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</si>
  <si>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</si>
  <si>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</si>
  <si>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</si>
  <si>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</si>
  <si>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</si>
  <si>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</si>
  <si>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</si>
  <si>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</si>
  <si>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</si>
  <si>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</si>
  <si>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</si>
  <si>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</si>
  <si>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</si>
  <si>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</si>
  <si>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</si>
  <si>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</si>
  <si>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</si>
  <si>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</si>
  <si>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</si>
  <si>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</si>
  <si>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</si>
  <si>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</si>
  <si>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</si>
  <si>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</si>
  <si>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</si>
  <si>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</si>
  <si>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</si>
  <si>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</si>
  <si>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</si>
  <si>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</si>
  <si>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</si>
  <si>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</si>
  <si>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</si>
  <si>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</si>
  <si>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</si>
  <si>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</si>
  <si>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</si>
  <si>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</si>
  <si>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</si>
  <si>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</si>
  <si>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</si>
  <si>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</si>
  <si>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</si>
  <si>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</si>
  <si>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</si>
  <si>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</si>
  <si>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</si>
  <si>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</si>
  <si>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</si>
  <si>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</si>
  <si>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</si>
  <si>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</si>
  <si>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</si>
  <si>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</si>
  <si>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</si>
  <si>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</si>
  <si>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</si>
  <si>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</si>
  <si>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</si>
  <si>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</si>
  <si>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</si>
  <si>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</si>
  <si>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</si>
  <si>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</si>
  <si>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</si>
  <si>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</si>
  <si>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</si>
  <si>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</si>
  <si>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</si>
  <si>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</si>
  <si>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</si>
  <si>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</si>
  <si>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</si>
  <si>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</si>
  <si>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</si>
  <si>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</si>
  <si>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</si>
  <si>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</si>
  <si>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</si>
  <si>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</si>
  <si>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</si>
  <si>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</si>
  <si>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</si>
  <si>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</si>
  <si>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</si>
  <si>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</si>
  <si>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</si>
  <si>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</si>
  <si>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</si>
  <si>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</si>
  <si>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</si>
  <si>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</si>
  <si>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</si>
  <si>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</si>
  <si>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</si>
  <si>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</si>
  <si>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</si>
  <si>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</si>
  <si>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</si>
  <si>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</si>
  <si>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</si>
  <si>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</si>
  <si>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</si>
  <si>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</si>
  <si>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</si>
  <si>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</si>
  <si>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</si>
  <si>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</si>
  <si>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</si>
  <si>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</si>
  <si>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</si>
  <si>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</si>
  <si>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</si>
  <si>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</si>
  <si>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</si>
  <si>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</si>
  <si>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</si>
  <si>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</si>
  <si>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</si>
  <si>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</si>
  <si>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</si>
  <si>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</si>
  <si>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</si>
  <si>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</si>
  <si>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</si>
  <si>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</si>
  <si>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</si>
  <si>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</si>
  <si>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</si>
  <si>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</si>
  <si>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</si>
  <si>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</si>
  <si>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</si>
  <si>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</si>
  <si>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</si>
  <si>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</si>
  <si>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</si>
  <si>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</si>
  <si>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</si>
  <si>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</si>
  <si>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</si>
  <si>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</si>
  <si>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</si>
  <si>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</si>
  <si>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</si>
  <si>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</si>
  <si>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</si>
  <si>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</si>
  <si>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</si>
  <si>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</si>
  <si>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</si>
  <si>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</si>
  <si>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</si>
  <si>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</si>
  <si>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</si>
  <si>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</si>
  <si>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</si>
  <si>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</si>
  <si>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</si>
  <si>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</si>
  <si>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</si>
  <si>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</si>
  <si>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</si>
  <si>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</si>
  <si>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</si>
  <si>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</si>
  <si>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</si>
  <si>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</si>
  <si>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</si>
  <si>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</si>
  <si>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</si>
  <si>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</si>
  <si>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</si>
  <si>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</si>
  <si>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</si>
  <si>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</si>
  <si>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</si>
  <si>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</si>
  <si>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</si>
  <si>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</si>
  <si>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</si>
  <si>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</si>
  <si>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</si>
  <si>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</si>
  <si>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</si>
  <si>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</si>
  <si>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</si>
  <si>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</si>
  <si>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</si>
  <si>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</si>
  <si>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</si>
  <si>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</si>
  <si>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</si>
  <si>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</si>
  <si>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</si>
  <si>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</si>
  <si>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</si>
  <si>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</si>
  <si>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</si>
  <si>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</si>
  <si>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</si>
  <si>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</si>
  <si>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</si>
  <si>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</si>
  <si>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</si>
  <si>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</si>
  <si>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</si>
  <si>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</si>
  <si>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</si>
  <si>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</si>
  <si>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</si>
  <si>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</si>
  <si>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</si>
  <si>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</si>
  <si>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</si>
  <si>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</si>
  <si>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</si>
  <si>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</si>
  <si>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</si>
  <si>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</si>
  <si>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</si>
  <si>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</si>
  <si>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</si>
  <si>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</si>
  <si>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</si>
  <si>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</si>
  <si>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</si>
  <si>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</si>
  <si>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</si>
  <si>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</si>
  <si>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</si>
  <si>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</si>
  <si>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</si>
  <si>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</si>
  <si>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</si>
  <si>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</si>
  <si>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</si>
  <si>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</si>
  <si>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</si>
  <si>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</si>
  <si>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</si>
  <si>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</si>
  <si>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</si>
  <si>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</si>
  <si>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</si>
  <si>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</si>
  <si>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</si>
  <si>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</si>
  <si>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</si>
  <si>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</si>
  <si>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</si>
  <si>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</si>
  <si>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</si>
  <si>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</si>
  <si>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</si>
  <si>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</si>
  <si>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</si>
  <si>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</si>
  <si>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</si>
  <si>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</si>
  <si>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</si>
  <si>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</si>
  <si>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</si>
  <si>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</si>
  <si>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</si>
  <si>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</si>
  <si>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</si>
  <si>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</si>
  <si>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</si>
  <si>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</si>
  <si>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</si>
  <si>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</si>
  <si>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</si>
  <si>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</si>
  <si>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</si>
  <si>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</si>
  <si>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</si>
  <si>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</si>
  <si>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</si>
  <si>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</si>
  <si>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</si>
  <si>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</si>
  <si>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</si>
  <si>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</si>
  <si>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</si>
  <si>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</si>
  <si>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</si>
  <si>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</si>
  <si>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</si>
  <si>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</si>
  <si>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</si>
  <si>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</si>
  <si>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</si>
  <si>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</si>
  <si>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</si>
  <si>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</si>
  <si>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</si>
  <si>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</si>
  <si>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</si>
  <si>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</si>
  <si>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</si>
  <si>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</si>
  <si>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</si>
  <si>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</si>
  <si>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</si>
  <si>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</si>
  <si>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</si>
  <si>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</si>
  <si>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</si>
  <si>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</si>
  <si>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</si>
  <si>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</si>
  <si>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</si>
  <si>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</si>
  <si>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</si>
  <si>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</si>
  <si>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</si>
  <si>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</si>
  <si>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</si>
  <si>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</si>
  <si>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</si>
  <si>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</si>
  <si>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</si>
  <si>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</si>
  <si>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</si>
  <si>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</si>
  <si>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</si>
  <si>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</si>
  <si>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</si>
  <si>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</si>
  <si>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</si>
  <si>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</si>
  <si>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</si>
  <si>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</si>
  <si>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</si>
  <si>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</si>
  <si>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</si>
  <si>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</si>
  <si>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</si>
  <si>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</si>
  <si>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</si>
  <si>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</si>
  <si>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</si>
  <si>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</si>
  <si>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</si>
  <si>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</si>
  <si>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</si>
  <si>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</si>
  <si>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</si>
  <si>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</si>
  <si>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</si>
  <si>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</si>
  <si>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</si>
  <si>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</si>
  <si>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</si>
  <si>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</si>
  <si>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</si>
  <si>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</si>
  <si>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</si>
  <si>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</si>
  <si>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</si>
  <si>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</si>
  <si>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</si>
  <si>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</si>
  <si>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</si>
  <si>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</si>
  <si>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</si>
  <si>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</si>
  <si>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</si>
  <si>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</si>
  <si>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</si>
  <si>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</si>
  <si>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</si>
  <si>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</si>
  <si>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</si>
  <si>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</si>
  <si>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</si>
  <si>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</si>
  <si>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</si>
  <si>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</si>
  <si>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</si>
  <si>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</si>
  <si>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</si>
  <si>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</si>
  <si>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</si>
  <si>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</si>
  <si>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</si>
  <si>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</si>
  <si>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</si>
  <si>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</si>
  <si>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</si>
  <si>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</si>
  <si>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</si>
  <si>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</si>
  <si>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</si>
  <si>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</si>
  <si>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</si>
  <si>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</si>
  <si>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</si>
  <si>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</si>
  <si>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</si>
  <si>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</si>
  <si>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</si>
  <si>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</si>
  <si>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</si>
  <si>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</si>
  <si>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</si>
  <si>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</si>
  <si>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</si>
  <si>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</si>
  <si>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</si>
  <si>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</si>
  <si>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</si>
  <si>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</si>
  <si>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</si>
  <si>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</si>
  <si>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</si>
  <si>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</si>
  <si>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</si>
  <si>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</si>
  <si>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</si>
  <si>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</si>
  <si>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</si>
  <si>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</si>
  <si>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</si>
  <si>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</si>
  <si>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</si>
  <si>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</si>
  <si>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</si>
  <si>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</si>
  <si>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</si>
  <si>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</si>
  <si>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</si>
  <si>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</si>
  <si>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</si>
  <si>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</si>
  <si>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</si>
  <si>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</si>
  <si>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</si>
  <si>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</si>
  <si>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</si>
  <si>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</si>
  <si>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</si>
  <si>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</si>
  <si>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</si>
  <si>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</si>
  <si>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</si>
  <si>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</si>
  <si>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</si>
  <si>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</si>
  <si>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</si>
  <si>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</si>
  <si>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</si>
  <si>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</si>
  <si>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</si>
  <si>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</si>
  <si>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</si>
  <si>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</si>
  <si>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</si>
  <si>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</si>
  <si>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</si>
  <si>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</si>
  <si>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</si>
  <si>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</si>
  <si>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</si>
  <si>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</si>
  <si>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</si>
  <si>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</si>
  <si>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</si>
  <si>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</si>
  <si>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</si>
  <si>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</si>
  <si>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</si>
  <si>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</si>
  <si>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</si>
  <si>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</si>
  <si>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</si>
  <si>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</si>
  <si>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</si>
  <si>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</si>
  <si>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</si>
  <si>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</si>
  <si>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</si>
  <si>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</si>
  <si>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</si>
  <si>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</si>
  <si>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</si>
  <si>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</si>
  <si>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</si>
  <si>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</si>
  <si>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</si>
  <si>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</si>
  <si>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</si>
  <si>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</si>
  <si>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</si>
  <si>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</si>
  <si>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</si>
  <si>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</si>
  <si>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</si>
  <si>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</si>
  <si>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</si>
  <si>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</si>
  <si>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</si>
  <si>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</si>
  <si>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</si>
  <si>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</si>
  <si>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</si>
  <si>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</si>
  <si>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</si>
  <si>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</si>
  <si>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</si>
  <si>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</si>
  <si>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</si>
  <si>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</si>
  <si>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</si>
  <si>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</si>
  <si>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</si>
  <si>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</si>
  <si>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</si>
  <si>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</si>
  <si>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</si>
  <si>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</si>
  <si>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</si>
  <si>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</si>
  <si>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</si>
  <si>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</si>
  <si>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</si>
  <si>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</si>
  <si>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</si>
  <si>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</si>
  <si>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</si>
  <si>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</si>
  <si>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</si>
  <si>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</si>
  <si>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</si>
  <si>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</si>
  <si>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</si>
  <si>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</si>
  <si>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</si>
  <si>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</si>
  <si>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</si>
  <si>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</si>
  <si>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</si>
  <si>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</si>
  <si>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</si>
  <si>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</si>
  <si>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</si>
  <si>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</si>
  <si>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</si>
  <si>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</si>
  <si>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</si>
  <si>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</si>
  <si>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</si>
  <si>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</si>
  <si>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</si>
  <si>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</si>
  <si>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</si>
  <si>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</si>
  <si>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</si>
  <si>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</si>
  <si>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</si>
  <si>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</si>
  <si>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</si>
  <si>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</si>
  <si>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</si>
  <si>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</si>
  <si>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</si>
  <si>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</si>
  <si>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</si>
  <si>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</si>
  <si>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</si>
  <si>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</si>
  <si>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</si>
  <si>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</si>
  <si>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</si>
  <si>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</si>
  <si>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</si>
  <si>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</si>
  <si>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</si>
  <si>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</si>
  <si>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</si>
  <si>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</si>
  <si>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</si>
  <si>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</si>
  <si>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</si>
  <si>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</si>
  <si>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</si>
  <si>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</si>
  <si>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</si>
  <si>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</si>
  <si>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</si>
  <si>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</si>
  <si>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</si>
  <si>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</si>
  <si>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</si>
  <si>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</si>
  <si>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</si>
  <si>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</si>
  <si>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</si>
  <si>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</si>
  <si>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</si>
  <si>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</si>
  <si>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</si>
  <si>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</si>
  <si>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</si>
  <si>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</si>
  <si>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</si>
  <si>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</si>
  <si>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</si>
  <si>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</si>
  <si>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</si>
  <si>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</si>
  <si>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</si>
  <si>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</si>
  <si>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</si>
  <si>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</si>
  <si>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</si>
  <si>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</si>
  <si>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</si>
  <si>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</si>
  <si>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</si>
  <si>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</si>
  <si>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</si>
  <si>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</si>
  <si>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</si>
  <si>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</si>
  <si>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</si>
  <si>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</si>
  <si>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</si>
  <si>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</si>
  <si>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</si>
  <si>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</si>
  <si>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</si>
  <si>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</si>
  <si>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</si>
  <si>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</si>
  <si>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</si>
  <si>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</si>
  <si>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</si>
  <si>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</si>
  <si>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</si>
  <si>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</si>
  <si>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</si>
  <si>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</si>
  <si>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</si>
  <si>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</si>
  <si>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</si>
  <si>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</si>
  <si>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</si>
  <si>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</si>
  <si>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</si>
  <si>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</si>
  <si>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</si>
  <si>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</si>
  <si>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</si>
  <si>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</si>
  <si>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</si>
  <si>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</si>
  <si>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</si>
  <si>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</si>
  <si>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</si>
  <si>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</si>
  <si>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</si>
  <si>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</si>
  <si>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</si>
  <si>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</si>
  <si>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</si>
  <si>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</si>
  <si>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</si>
  <si>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</si>
  <si>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</si>
  <si>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</si>
  <si>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</si>
  <si>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</si>
  <si>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</si>
  <si>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</si>
  <si>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</si>
  <si>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</si>
  <si>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</si>
  <si>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</si>
  <si>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</si>
  <si>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</si>
  <si>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</si>
  <si>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</si>
  <si>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</si>
  <si>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</si>
  <si>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</si>
  <si>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</si>
  <si>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</si>
  <si>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</si>
  <si>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</si>
  <si>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</si>
  <si>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</si>
  <si>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</si>
  <si>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</si>
  <si>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</si>
  <si>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</si>
  <si>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</si>
  <si>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</si>
  <si>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</si>
  <si>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</si>
  <si>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</si>
  <si>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</si>
  <si>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</si>
  <si>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</si>
  <si>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</si>
  <si>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</si>
  <si>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</si>
  <si>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</si>
  <si>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</si>
  <si>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</si>
  <si>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</si>
  <si>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</si>
  <si>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</si>
  <si>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</si>
  <si>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</si>
  <si>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</si>
  <si>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</si>
  <si>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</si>
  <si>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</si>
  <si>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</si>
  <si>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</si>
  <si>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</si>
  <si>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</si>
  <si>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</si>
  <si>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</si>
  <si>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</si>
  <si>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</si>
  <si>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</si>
  <si>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</si>
  <si>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</si>
  <si>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</si>
  <si>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</si>
  <si>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</si>
  <si>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</si>
  <si>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</si>
  <si>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</si>
  <si>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</si>
  <si>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</si>
  <si>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</si>
  <si>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</si>
  <si>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</si>
  <si>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</si>
  <si>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</si>
  <si>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</si>
  <si>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</si>
  <si>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</si>
  <si>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</si>
  <si>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</si>
  <si>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</si>
  <si>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</si>
  <si>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</si>
  <si>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</si>
  <si>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</si>
  <si>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</si>
  <si>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</si>
  <si>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</si>
  <si>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</si>
  <si>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</si>
  <si>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</si>
  <si>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</si>
  <si>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</si>
  <si>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</si>
  <si>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</si>
  <si>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</si>
  <si>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</si>
  <si>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</si>
  <si>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</si>
  <si>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</si>
  <si>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</si>
  <si>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</si>
  <si>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</si>
  <si>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</si>
  <si>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</si>
  <si>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</si>
  <si>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</si>
  <si>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</si>
  <si>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</si>
  <si>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</si>
  <si>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</si>
  <si>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</si>
  <si>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</si>
  <si>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</si>
  <si>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</si>
  <si>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</si>
  <si>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</si>
  <si>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</si>
  <si>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</si>
  <si>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</si>
  <si>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</si>
  <si>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</si>
  <si>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</si>
  <si>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</si>
  <si>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</si>
  <si>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</si>
  <si>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</si>
  <si>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</si>
  <si>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</si>
  <si>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</si>
  <si>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</si>
  <si>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</si>
  <si>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</si>
  <si>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</si>
  <si>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</si>
  <si>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</si>
  <si>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</si>
  <si>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</si>
  <si>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</si>
  <si>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</si>
  <si>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</si>
  <si>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</si>
  <si>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</si>
  <si>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</si>
  <si>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</si>
  <si>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</si>
  <si>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</si>
  <si>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</si>
  <si>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</si>
  <si>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</si>
  <si>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</si>
  <si>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</si>
  <si>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</si>
  <si>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</si>
  <si>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</si>
  <si>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</si>
  <si>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</si>
  <si>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</si>
  <si>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</si>
  <si>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</si>
  <si>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</si>
  <si>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</si>
  <si>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</si>
  <si>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</si>
  <si>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</si>
  <si>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</si>
  <si>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</si>
  <si>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</si>
  <si>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</si>
  <si>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</si>
  <si>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</si>
  <si>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</si>
  <si>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</si>
  <si>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</si>
  <si>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</si>
  <si>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</si>
  <si>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</si>
  <si>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</si>
  <si>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</si>
  <si>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</si>
  <si>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</si>
  <si>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</si>
  <si>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</si>
  <si>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</si>
  <si>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</si>
  <si>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</si>
  <si>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</si>
  <si>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</si>
  <si>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</si>
  <si>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</si>
  <si>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</si>
  <si>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</si>
  <si>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</si>
  <si>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</si>
  <si>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</si>
  <si>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</si>
  <si>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</si>
  <si>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</si>
  <si>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</si>
  <si>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</si>
  <si>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</si>
  <si>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</si>
  <si>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</si>
  <si>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</si>
  <si>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</si>
  <si>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</si>
  <si>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</si>
  <si>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</si>
  <si>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</si>
  <si>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</si>
  <si>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</si>
  <si>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</si>
  <si>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</si>
  <si>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</si>
  <si>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</si>
  <si>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</si>
  <si>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</si>
  <si>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</si>
  <si>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</si>
  <si>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</si>
  <si>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</si>
  <si>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</si>
  <si>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</si>
  <si>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</si>
  <si>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</si>
  <si>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</si>
  <si>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</si>
  <si>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</si>
  <si>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</si>
  <si>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</si>
  <si>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</si>
  <si>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</si>
  <si>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</si>
  <si>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</si>
  <si>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</si>
  <si>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</si>
  <si>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</si>
  <si>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</si>
  <si>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</si>
  <si>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</si>
  <si>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</si>
  <si>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</si>
  <si>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</si>
  <si>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</si>
  <si>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</si>
  <si>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</si>
  <si>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</si>
  <si>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</si>
  <si>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</si>
  <si>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</si>
  <si>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</si>
  <si>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</si>
  <si>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</si>
  <si>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</si>
  <si>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</si>
  <si>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</si>
  <si>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</si>
  <si>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</si>
  <si>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</si>
  <si>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</si>
  <si>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</si>
  <si>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</si>
  <si>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</si>
  <si>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</si>
  <si>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</si>
  <si>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</si>
  <si>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</si>
  <si>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</si>
  <si>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</si>
  <si>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</si>
  <si>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</si>
  <si>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</si>
  <si>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</si>
  <si>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</si>
  <si>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</si>
  <si>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</si>
  <si>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</si>
  <si>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</si>
  <si>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</si>
  <si>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</si>
  <si>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</si>
  <si>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</si>
  <si>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</si>
  <si>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</si>
  <si>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</si>
  <si>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</si>
  <si>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</si>
  <si>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</si>
  <si>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</si>
  <si>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</si>
  <si>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</si>
  <si>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</si>
  <si>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</si>
  <si>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</si>
  <si>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</si>
  <si>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</si>
  <si>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</si>
  <si>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</si>
  <si>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</si>
  <si>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</si>
  <si>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</si>
  <si>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</si>
  <si>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</si>
  <si>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</si>
  <si>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</si>
  <si>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</si>
  <si>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</si>
  <si>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</si>
  <si>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</si>
  <si>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</si>
  <si>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</si>
  <si>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</si>
  <si>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</si>
  <si>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</si>
  <si>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</si>
  <si>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</si>
  <si>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</si>
  <si>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</si>
  <si>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</si>
  <si>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</si>
  <si>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</si>
  <si>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</si>
  <si>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</si>
  <si>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</si>
  <si>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</si>
  <si>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</si>
  <si>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</si>
  <si>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</si>
  <si>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</si>
  <si>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</si>
  <si>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</si>
  <si>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</si>
  <si>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</si>
  <si>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</si>
  <si>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</si>
  <si>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</si>
  <si>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</si>
  <si>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</si>
  <si>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</si>
  <si>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</si>
  <si>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</si>
  <si>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</si>
  <si>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</si>
  <si>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</si>
  <si>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</si>
  <si>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</si>
  <si>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</si>
  <si>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</si>
  <si>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</si>
  <si>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</si>
  <si>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</si>
  <si>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</si>
  <si>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</si>
  <si>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</si>
  <si>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</si>
  <si>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</si>
  <si>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</si>
  <si>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</si>
  <si>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</si>
  <si>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</si>
  <si>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</si>
  <si>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</si>
  <si>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</si>
  <si>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</si>
  <si>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</si>
  <si>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</si>
  <si>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</si>
  <si>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</si>
  <si>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</si>
  <si>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</si>
  <si>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</si>
  <si>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</si>
  <si>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</si>
  <si>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</si>
  <si>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</si>
  <si>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</si>
  <si>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</si>
  <si>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</si>
  <si>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</si>
  <si>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</si>
  <si>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</si>
  <si>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</si>
  <si>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</si>
  <si>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</si>
  <si>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</si>
  <si>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</si>
  <si>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</si>
  <si>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</si>
  <si>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</si>
  <si>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</si>
  <si>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</si>
  <si>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</si>
  <si>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</si>
  <si>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</si>
  <si>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</si>
  <si>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</si>
  <si>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</si>
  <si>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</si>
  <si>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</si>
  <si>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</si>
  <si>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</si>
  <si>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</si>
  <si>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</si>
  <si>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</si>
  <si>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</si>
  <si>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</si>
  <si>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</si>
  <si>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</si>
  <si>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</si>
  <si>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</si>
  <si>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</si>
  <si>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</si>
  <si>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</si>
  <si>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</si>
  <si>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</si>
  <si>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</si>
  <si>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</si>
  <si>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</si>
  <si>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</si>
  <si>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</si>
  <si>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</si>
  <si>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</si>
  <si>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</si>
  <si>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</si>
  <si>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</si>
  <si>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</si>
  <si>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</si>
  <si>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</si>
  <si>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</si>
  <si>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</si>
  <si>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</si>
  <si>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</si>
  <si>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</si>
  <si>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</si>
  <si>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</si>
  <si>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</si>
  <si>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</si>
  <si>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</si>
  <si>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</si>
  <si>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</si>
  <si>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</si>
  <si>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</si>
  <si>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</si>
  <si>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</si>
  <si>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</si>
  <si>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</si>
  <si>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</si>
  <si>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</si>
  <si>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</si>
  <si>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</si>
  <si>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</si>
  <si>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</si>
  <si>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</si>
  <si>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</si>
  <si>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</si>
  <si>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</si>
  <si>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</si>
  <si>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</si>
  <si>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</si>
  <si>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</si>
  <si>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</si>
  <si>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</si>
  <si>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</si>
  <si>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</si>
  <si>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</si>
  <si>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</si>
  <si>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</si>
  <si>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</si>
  <si>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</si>
  <si>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</si>
  <si>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</si>
  <si>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</si>
  <si>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</si>
  <si>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</si>
  <si>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</si>
  <si>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</si>
  <si>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</si>
  <si>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</si>
  <si>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</si>
  <si>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</si>
  <si>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</si>
  <si>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</si>
  <si>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</si>
  <si>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</si>
  <si>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</si>
  <si>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</si>
  <si>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</si>
  <si>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</si>
  <si>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</si>
  <si>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</si>
  <si>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</si>
  <si>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</si>
  <si>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</si>
  <si>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</si>
  <si>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</si>
  <si>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</si>
  <si>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</si>
  <si>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</si>
  <si>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</si>
  <si>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</si>
  <si>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</si>
  <si>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</si>
  <si>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</si>
  <si>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</si>
  <si>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</si>
  <si>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</si>
  <si>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</si>
  <si>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</si>
  <si>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</si>
  <si>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</si>
  <si>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</si>
  <si>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</si>
  <si>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</si>
  <si>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</si>
  <si>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</si>
  <si>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</si>
  <si>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</si>
  <si>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</si>
  <si>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</si>
  <si>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</si>
  <si>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</si>
  <si>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</si>
  <si>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</si>
  <si>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</si>
  <si>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</si>
  <si>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</si>
  <si>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</si>
  <si>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</si>
  <si>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</si>
  <si>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</si>
  <si>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</si>
  <si>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</si>
  <si>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</si>
  <si>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</si>
  <si>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</si>
  <si>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</si>
  <si>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</si>
  <si>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</si>
  <si>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</si>
  <si>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</si>
  <si>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</si>
  <si>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</si>
  <si>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</si>
  <si>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</si>
  <si>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</si>
  <si>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</si>
  <si>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</si>
  <si>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</si>
  <si>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</si>
  <si>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</si>
  <si>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</si>
  <si>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</si>
  <si>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</si>
  <si>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</si>
  <si>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</si>
  <si>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</si>
  <si>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</si>
  <si>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</si>
  <si>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</si>
  <si>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</si>
  <si>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</si>
  <si>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</si>
  <si>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</si>
  <si>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</si>
  <si>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</si>
  <si>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</si>
  <si>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</si>
  <si>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</si>
  <si>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</si>
  <si>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</si>
  <si>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</si>
  <si>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</si>
  <si>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</si>
  <si>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</si>
  <si>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</si>
  <si>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</si>
  <si>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</si>
  <si>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</si>
  <si>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</si>
  <si>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</si>
  <si>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</si>
  <si>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</si>
  <si>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</si>
  <si>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</si>
  <si>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</si>
  <si>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</si>
  <si>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</si>
  <si>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</si>
  <si>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</si>
  <si>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</si>
  <si>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</si>
  <si>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</si>
  <si>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</si>
  <si>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</si>
  <si>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</si>
  <si>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</si>
  <si>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</si>
  <si>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</si>
  <si>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</si>
  <si>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</si>
  <si>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</si>
  <si>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</si>
  <si>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</si>
  <si>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</si>
  <si>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</si>
  <si>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</si>
  <si>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</si>
  <si>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</si>
  <si>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</si>
  <si>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</si>
  <si>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</si>
  <si>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</si>
  <si>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</si>
  <si>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</si>
  <si>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</si>
  <si>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</si>
  <si>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</si>
  <si>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</si>
  <si>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</si>
  <si>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</si>
  <si>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</si>
  <si>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</si>
  <si>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</si>
  <si>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</si>
  <si>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</si>
  <si>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</si>
  <si>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</si>
  <si>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</si>
  <si>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</si>
  <si>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</si>
  <si>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</si>
  <si>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</si>
  <si>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</si>
  <si>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</si>
  <si>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</si>
  <si>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</si>
  <si>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</si>
  <si>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</si>
  <si>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</si>
  <si>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</si>
  <si>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</si>
  <si>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</si>
  <si>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</si>
  <si>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</si>
  <si>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</si>
  <si>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</si>
  <si>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</si>
  <si>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</si>
  <si>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</si>
  <si>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</si>
  <si>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</si>
  <si>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</si>
  <si>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</si>
  <si>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</si>
  <si>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</si>
  <si>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</si>
  <si>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</si>
  <si>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</si>
  <si>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</si>
  <si>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</si>
  <si>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</si>
  <si>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</si>
  <si>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</si>
  <si>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</si>
  <si>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</si>
  <si>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</si>
  <si>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</si>
  <si>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</si>
  <si>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</si>
  <si>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</si>
  <si>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</si>
  <si>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</si>
  <si>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</si>
  <si>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</si>
  <si>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</si>
  <si>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</si>
  <si>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</si>
  <si>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</si>
  <si>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</si>
  <si>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</si>
  <si>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</si>
  <si>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</si>
  <si>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</si>
  <si>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</si>
  <si>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</si>
  <si>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</si>
  <si>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</si>
  <si>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</si>
  <si>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</si>
  <si>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</si>
  <si>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</si>
  <si>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</si>
  <si>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</si>
  <si>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</si>
  <si>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</si>
  <si>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</si>
  <si>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</si>
  <si>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</si>
  <si>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</si>
  <si>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</si>
  <si>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</si>
  <si>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</si>
  <si>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</si>
  <si>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</si>
  <si>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</si>
  <si>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</si>
  <si>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</si>
  <si>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</si>
  <si>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</si>
  <si>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</si>
  <si>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</si>
  <si>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</si>
  <si>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</si>
  <si>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</si>
  <si>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</si>
  <si>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</si>
  <si>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</si>
  <si>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</si>
  <si>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</si>
  <si>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</si>
  <si>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</si>
  <si>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</si>
  <si>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</si>
  <si>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</si>
  <si>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</si>
  <si>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</si>
  <si>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</si>
  <si>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</si>
  <si>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</si>
  <si>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</si>
  <si>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</si>
  <si>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</si>
  <si>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</si>
  <si>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</si>
  <si>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</si>
  <si>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</si>
  <si>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</si>
  <si>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</si>
  <si>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</si>
  <si>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</si>
  <si>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</si>
  <si>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</si>
  <si>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</si>
  <si>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</si>
  <si>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</si>
  <si>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</si>
  <si>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</si>
  <si>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</si>
  <si>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</si>
  <si>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</si>
  <si>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</si>
  <si>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</si>
  <si>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</si>
  <si>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</si>
  <si>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</si>
  <si>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</si>
  <si>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</si>
  <si>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</si>
  <si>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</si>
  <si>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</si>
  <si>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</si>
  <si>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</si>
  <si>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</si>
  <si>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</si>
  <si>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</si>
  <si>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</si>
  <si>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</si>
  <si>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</si>
  <si>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</si>
  <si>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</si>
  <si>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</si>
  <si>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</si>
  <si>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</si>
  <si>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</si>
  <si>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</si>
  <si>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</si>
  <si>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</si>
  <si>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</si>
  <si>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</si>
  <si>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</si>
  <si>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</si>
  <si>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</si>
  <si>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</si>
  <si>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</si>
  <si>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</si>
  <si>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</si>
  <si>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</si>
  <si>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</si>
  <si>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</si>
  <si>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</si>
  <si>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</si>
  <si>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</si>
  <si>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</si>
  <si>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</si>
  <si>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</si>
  <si>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</si>
  <si>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</si>
  <si>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</si>
  <si>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</si>
  <si>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</si>
  <si>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</si>
  <si>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</si>
  <si>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</si>
  <si>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</si>
  <si>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</si>
  <si>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</si>
  <si>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</si>
  <si>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</si>
  <si>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</si>
  <si>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</si>
  <si>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</si>
  <si>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</si>
  <si>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</si>
  <si>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</si>
  <si>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</si>
  <si>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</si>
  <si>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</si>
  <si>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</si>
  <si>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</si>
  <si>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</si>
  <si>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</si>
  <si>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</si>
  <si>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</si>
  <si>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</si>
  <si>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</si>
  <si>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</si>
  <si>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</si>
  <si>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</si>
  <si>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</si>
  <si>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</si>
  <si>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</si>
  <si>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</si>
  <si>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</si>
  <si>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</si>
  <si>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</si>
  <si>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</si>
  <si>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</si>
  <si>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</si>
  <si>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</si>
  <si>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</si>
  <si>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</si>
  <si>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</si>
  <si>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</si>
  <si>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</si>
  <si>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</si>
  <si>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</si>
  <si>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</si>
  <si>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</si>
  <si>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</si>
  <si>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</si>
  <si>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</si>
  <si>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</si>
  <si>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</si>
  <si>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</si>
  <si>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</si>
  <si>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</si>
  <si>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</si>
  <si>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</si>
  <si>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</si>
  <si>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</si>
  <si>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</si>
  <si>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</si>
  <si>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</si>
  <si>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</si>
  <si>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</si>
  <si>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</si>
  <si>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</si>
  <si>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</si>
  <si>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</si>
  <si>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</si>
  <si>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</si>
  <si>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</si>
  <si>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</si>
  <si>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</si>
  <si>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</si>
  <si>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</si>
  <si>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</si>
  <si>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</si>
  <si>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</si>
  <si>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</si>
  <si>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</si>
  <si>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</si>
  <si>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</si>
  <si>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</si>
  <si>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</si>
  <si>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</si>
  <si>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</si>
  <si>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</si>
  <si>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</si>
  <si>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</si>
  <si>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</si>
  <si>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</si>
  <si>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</si>
  <si>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</si>
  <si>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</si>
  <si>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</si>
  <si>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</si>
  <si>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</si>
  <si>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</si>
  <si>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</si>
  <si>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</si>
  <si>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</si>
  <si>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</si>
  <si>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</si>
  <si>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</si>
  <si>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</si>
  <si>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</si>
  <si>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</si>
  <si>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</si>
  <si>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</si>
  <si>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</si>
  <si>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</si>
  <si>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</si>
  <si>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</si>
  <si>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</si>
  <si>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</si>
  <si>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</si>
  <si>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</si>
  <si>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</si>
  <si>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</si>
  <si>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</si>
  <si>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</si>
  <si>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</si>
  <si>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</si>
  <si>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</si>
  <si>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</si>
  <si>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</si>
  <si>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</si>
  <si>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</si>
  <si>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</si>
  <si>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</si>
  <si>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</si>
  <si>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</si>
  <si>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</si>
  <si>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</si>
  <si>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</si>
  <si>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</si>
  <si>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</si>
  <si>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</si>
  <si>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</si>
  <si>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</si>
  <si>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</si>
  <si>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</si>
  <si>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</si>
  <si>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</si>
  <si>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</si>
  <si>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</si>
  <si>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</si>
  <si>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</si>
  <si>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</si>
  <si>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</si>
  <si>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</si>
  <si>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</si>
  <si>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</si>
  <si>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</si>
  <si>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</si>
  <si>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</si>
  <si>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</si>
  <si>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</si>
  <si>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</si>
  <si>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</si>
  <si>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</si>
  <si>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</si>
  <si>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</si>
  <si>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</si>
  <si>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</si>
  <si>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</si>
  <si>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</si>
  <si>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</si>
  <si>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</si>
  <si>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</si>
  <si>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</si>
  <si>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</si>
  <si>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</si>
  <si>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</si>
  <si>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</si>
  <si>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</si>
  <si>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</si>
  <si>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</si>
  <si>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</si>
  <si>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</si>
  <si>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</si>
  <si>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</si>
  <si>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</si>
  <si>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</si>
  <si>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</si>
  <si>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</si>
  <si>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</si>
  <si>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</si>
  <si>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</si>
  <si>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</si>
  <si>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</si>
  <si>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</si>
  <si>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</si>
  <si>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</si>
  <si>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</si>
  <si>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</si>
  <si>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</si>
  <si>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</si>
  <si>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</si>
  <si>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</si>
  <si>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</si>
  <si>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</si>
  <si>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</si>
  <si>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</si>
  <si>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</si>
  <si>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</si>
  <si>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</si>
  <si>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</si>
  <si>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</si>
  <si>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</si>
  <si>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</si>
  <si>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</si>
  <si>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</si>
  <si>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</si>
  <si>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</si>
  <si>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</si>
  <si>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</si>
  <si>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</si>
  <si>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</si>
  <si>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</si>
  <si>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</si>
  <si>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</si>
  <si>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</si>
  <si>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</si>
  <si>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</si>
  <si>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</si>
  <si>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</si>
  <si>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</si>
  <si>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</si>
  <si>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</si>
  <si>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</si>
  <si>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</si>
  <si>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</si>
  <si>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</si>
  <si>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</si>
  <si>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</si>
  <si>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</si>
  <si>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</si>
  <si>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</si>
  <si>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</si>
  <si>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</si>
  <si>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</si>
  <si>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</si>
  <si>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</si>
  <si>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</si>
  <si>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</si>
  <si>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</si>
  <si>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</si>
  <si>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</si>
  <si>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</si>
  <si>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</si>
  <si>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</si>
  <si>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</si>
  <si>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</si>
  <si>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</si>
  <si>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</si>
  <si>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</si>
  <si>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</si>
  <si>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</si>
  <si>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</si>
  <si>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</si>
  <si>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</si>
  <si>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</si>
  <si>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</si>
  <si>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</si>
  <si>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</si>
  <si>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</si>
  <si>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</si>
  <si>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</si>
  <si>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</si>
  <si>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</si>
  <si>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</si>
  <si>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</si>
  <si>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</si>
  <si>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</si>
  <si>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</si>
  <si>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</si>
  <si>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</si>
  <si>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</si>
  <si>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</si>
  <si>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</si>
  <si>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</si>
  <si>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</si>
  <si>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</si>
  <si>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</si>
  <si>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</si>
  <si>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</si>
  <si>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</si>
  <si>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</si>
  <si>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</si>
  <si>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</si>
  <si>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</si>
  <si>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</si>
  <si>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</si>
  <si>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</si>
  <si>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</si>
  <si>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</si>
  <si>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</si>
  <si>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</si>
  <si>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</si>
  <si>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</si>
  <si>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</si>
  <si>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</si>
  <si>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</si>
  <si>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</si>
  <si>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</si>
  <si>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</si>
  <si>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</si>
  <si>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</si>
  <si>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</si>
  <si>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</si>
  <si>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</si>
  <si>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</si>
  <si>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</si>
  <si>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</si>
  <si>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</si>
  <si>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</si>
  <si>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</si>
  <si>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</si>
  <si>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</si>
  <si>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</si>
  <si>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</si>
  <si>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</si>
  <si>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</si>
  <si>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</si>
  <si>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</si>
  <si>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</si>
  <si>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</si>
  <si>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</si>
  <si>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</si>
  <si>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</si>
  <si>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</si>
  <si>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</si>
  <si>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</si>
  <si>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</si>
  <si>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</si>
  <si>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</si>
  <si>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</si>
  <si>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</si>
  <si>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</si>
  <si>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</si>
  <si>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</si>
  <si>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</si>
  <si>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</si>
  <si>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</si>
  <si>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</si>
  <si>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</si>
  <si>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</si>
  <si>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</si>
  <si>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</si>
  <si>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</si>
  <si>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</si>
  <si>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</si>
  <si>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</si>
  <si>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</si>
  <si>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</si>
  <si>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</si>
  <si>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</si>
  <si>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</si>
  <si>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</si>
  <si>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</si>
  <si>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</si>
  <si>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</si>
  <si>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</si>
  <si>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</si>
  <si>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</si>
  <si>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</si>
  <si>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</si>
  <si>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</si>
  <si>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</si>
  <si>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</si>
  <si>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</si>
  <si>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</si>
  <si>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</si>
  <si>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</si>
  <si>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</si>
  <si>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</si>
  <si>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</si>
  <si>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</si>
  <si>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</si>
  <si>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</si>
  <si>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</si>
  <si>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</si>
  <si>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</si>
  <si>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</si>
  <si>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</si>
  <si>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</si>
  <si>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</si>
  <si>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</si>
  <si>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</si>
  <si>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</si>
  <si>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</si>
  <si>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</si>
  <si>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</si>
  <si>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</si>
  <si>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</si>
  <si>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</si>
  <si>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</si>
  <si>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</si>
  <si>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</si>
  <si>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</si>
  <si>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</si>
  <si>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</si>
  <si>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</si>
  <si>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</si>
  <si>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</si>
  <si>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</si>
  <si>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</si>
  <si>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</si>
  <si>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</si>
  <si>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</si>
  <si>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</si>
  <si>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</si>
  <si>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</si>
  <si>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</si>
  <si>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</si>
  <si>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</si>
  <si>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</si>
  <si>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</si>
  <si>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</si>
  <si>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</si>
  <si>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</si>
  <si>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</si>
  <si>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</si>
  <si>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</si>
  <si>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</si>
  <si>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</si>
  <si>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</si>
  <si>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</si>
  <si>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</si>
  <si>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</si>
  <si>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</si>
  <si>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</si>
  <si>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</si>
  <si>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</si>
  <si>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</si>
  <si>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</si>
  <si>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</si>
  <si>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</si>
  <si>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</si>
  <si>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</si>
  <si>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</si>
  <si>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</si>
  <si>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</si>
  <si>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</si>
  <si>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</si>
  <si>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</si>
  <si>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</si>
  <si>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</si>
  <si>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</si>
  <si>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</si>
  <si>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</si>
  <si>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</si>
  <si>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</si>
  <si>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</si>
  <si>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</si>
  <si>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</si>
  <si>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</si>
  <si>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</si>
  <si>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</si>
  <si>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</si>
  <si>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</si>
  <si>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</si>
  <si>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</si>
  <si>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</si>
  <si>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</si>
  <si>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</si>
  <si>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</si>
  <si>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</si>
  <si>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</si>
  <si>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</si>
  <si>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</si>
  <si>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</si>
  <si>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</si>
  <si>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</si>
  <si>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</si>
  <si>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</si>
  <si>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</si>
  <si>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</si>
  <si>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</si>
  <si>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</si>
  <si>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</si>
  <si>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</si>
  <si>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</si>
  <si>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</si>
  <si>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</si>
  <si>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</si>
  <si>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</si>
  <si>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</si>
  <si>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</si>
  <si>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</si>
  <si>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</si>
  <si>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</si>
  <si>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</si>
  <si>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</si>
  <si>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</si>
  <si>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</si>
  <si>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</si>
  <si>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</si>
  <si>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</si>
  <si>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</si>
  <si>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</si>
  <si>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</si>
  <si>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</si>
  <si>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</si>
  <si>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</si>
  <si>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</si>
  <si>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</si>
  <si>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</si>
  <si>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</si>
  <si>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</si>
  <si>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</si>
  <si>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</si>
  <si>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</si>
  <si>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</si>
  <si>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</si>
  <si>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</si>
  <si>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</si>
  <si>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</si>
  <si>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</si>
  <si>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</si>
  <si>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</si>
  <si>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</si>
  <si>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</si>
  <si>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</si>
  <si>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</si>
  <si>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</si>
  <si>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</si>
  <si>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</si>
  <si>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</si>
  <si>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</si>
  <si>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</si>
  <si>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</si>
  <si>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</si>
  <si>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</si>
  <si>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</si>
  <si>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</si>
  <si>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</si>
  <si>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</si>
  <si>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</si>
  <si>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</si>
  <si>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</si>
  <si>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</si>
  <si>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</si>
  <si>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</si>
  <si>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</si>
  <si>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</si>
  <si>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</si>
  <si>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</si>
  <si>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</si>
  <si>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</si>
  <si>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</si>
  <si>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</si>
  <si>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</si>
  <si>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</si>
  <si>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</si>
  <si>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</si>
  <si>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</si>
  <si>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</si>
  <si>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</si>
  <si>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</si>
  <si>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</si>
  <si>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</si>
  <si>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</si>
  <si>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</si>
  <si>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</si>
  <si>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</si>
  <si>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</si>
  <si>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</si>
  <si>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</si>
  <si>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</si>
  <si>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</si>
  <si>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</si>
  <si>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</si>
  <si>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</si>
  <si>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</si>
  <si>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</si>
  <si>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</si>
  <si>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</si>
  <si>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</si>
  <si>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</si>
  <si>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</si>
  <si>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</si>
  <si>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</si>
  <si>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</si>
  <si>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</si>
  <si>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</si>
  <si>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</si>
  <si>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</si>
  <si>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</si>
  <si>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</si>
  <si>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</si>
  <si>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</si>
  <si>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</si>
  <si>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</si>
  <si>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</si>
  <si>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</si>
  <si>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</si>
  <si>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</si>
  <si>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</si>
  <si>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</si>
  <si>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</si>
  <si>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</si>
  <si>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</si>
  <si>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</si>
  <si>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</si>
  <si>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</si>
  <si>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</si>
  <si>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</si>
  <si>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</si>
  <si>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</si>
  <si>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</si>
  <si>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</si>
  <si>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</si>
  <si>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</si>
  <si>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</si>
  <si>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</si>
  <si>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</si>
  <si>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</si>
  <si>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</si>
  <si>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</si>
  <si>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</si>
  <si>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</si>
  <si>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</si>
  <si>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</si>
  <si>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</si>
  <si>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</si>
  <si>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</si>
  <si>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</si>
  <si>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</si>
  <si>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</si>
  <si>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</si>
  <si>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</si>
  <si>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</si>
  <si>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</si>
  <si>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</si>
  <si>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</si>
  <si>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</si>
  <si>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</si>
  <si>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</si>
  <si>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</si>
  <si>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</si>
  <si>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</si>
  <si>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</si>
  <si>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</si>
  <si>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</si>
  <si>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</si>
  <si>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</si>
  <si>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</si>
  <si>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</si>
  <si>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</si>
  <si>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</si>
  <si>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</si>
  <si>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</si>
  <si>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</si>
  <si>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</si>
  <si>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</si>
  <si>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</si>
  <si>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</si>
  <si>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</si>
  <si>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</si>
  <si>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</si>
  <si>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</si>
  <si>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</si>
  <si>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</si>
  <si>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</si>
  <si>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</si>
  <si>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</si>
  <si>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</si>
  <si>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</si>
  <si>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</si>
  <si>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</si>
  <si>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</si>
  <si>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</si>
  <si>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</si>
  <si>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</si>
  <si>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</si>
  <si>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</si>
  <si>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</si>
  <si>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</si>
  <si>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</si>
  <si>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</si>
  <si>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</si>
  <si>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</si>
  <si>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</si>
  <si>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</si>
  <si>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</si>
  <si>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</si>
  <si>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</si>
  <si>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</si>
  <si>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</si>
  <si>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</si>
  <si>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</si>
  <si>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</si>
  <si>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</si>
  <si>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</si>
  <si>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</si>
  <si>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</si>
  <si>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</si>
  <si>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</si>
  <si>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</si>
  <si>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</si>
  <si>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</si>
  <si>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</si>
  <si>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</si>
  <si>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</si>
  <si>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</si>
  <si>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</si>
  <si>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</si>
  <si>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</si>
  <si>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</si>
  <si>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</si>
  <si>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</si>
  <si>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</si>
  <si>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</si>
  <si>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</si>
  <si>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</si>
  <si>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</si>
  <si>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</si>
  <si>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</si>
  <si>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</si>
  <si>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</si>
  <si>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</si>
  <si>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</si>
  <si>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</si>
  <si>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</si>
  <si>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</si>
  <si>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</si>
  <si>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</si>
  <si>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</si>
  <si>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</si>
  <si>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</si>
  <si>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</si>
  <si>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</si>
  <si>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</si>
  <si>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</si>
  <si>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</si>
  <si>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</si>
  <si>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</si>
  <si>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</si>
  <si>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</si>
  <si>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</si>
  <si>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</si>
  <si>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</si>
  <si>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</si>
  <si>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</si>
  <si>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</si>
  <si>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</si>
  <si>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</si>
  <si>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</si>
  <si>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</si>
  <si>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</si>
  <si>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</si>
  <si>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</si>
  <si>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</si>
  <si>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</si>
  <si>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</si>
  <si>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</si>
  <si>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</si>
  <si>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</si>
  <si>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</si>
  <si>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</si>
  <si>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</si>
  <si>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</si>
  <si>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</si>
  <si>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</si>
  <si>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</si>
  <si>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</si>
  <si>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</si>
  <si>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</si>
  <si>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</si>
  <si>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</si>
  <si>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</si>
  <si>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</si>
  <si>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</si>
  <si>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</si>
  <si>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</si>
  <si>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</si>
  <si>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</si>
  <si>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</si>
  <si>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</si>
  <si>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</si>
  <si>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</si>
  <si>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</si>
  <si>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</si>
  <si>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</si>
  <si>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</si>
  <si>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</si>
  <si>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</si>
  <si>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</si>
  <si>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</si>
  <si>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</si>
  <si>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</si>
  <si>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</si>
  <si>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</si>
  <si>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</si>
  <si>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</si>
  <si>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</si>
  <si>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</si>
  <si>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</si>
  <si>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</si>
  <si>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</si>
  <si>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</si>
  <si>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</si>
  <si>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</si>
  <si>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</si>
  <si>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</si>
  <si>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</si>
  <si>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</si>
  <si>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</si>
  <si>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</si>
  <si>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</si>
  <si>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</si>
  <si>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</si>
  <si>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</si>
  <si>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</si>
  <si>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</si>
  <si>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</si>
  <si>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</si>
  <si>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</si>
  <si>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</si>
  <si>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</si>
  <si>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</si>
  <si>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</si>
  <si>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</si>
  <si>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</si>
  <si>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</si>
  <si>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</si>
  <si>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</si>
  <si>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</si>
  <si>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</si>
  <si>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</si>
  <si>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</si>
  <si>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</si>
  <si>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</si>
  <si>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</si>
  <si>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</si>
  <si>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</si>
  <si>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</si>
  <si>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</si>
  <si>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</si>
  <si>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</si>
  <si>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</si>
  <si>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</si>
  <si>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</si>
  <si>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</si>
  <si>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</si>
  <si>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</si>
  <si>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</si>
  <si>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</si>
  <si>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</si>
  <si>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</si>
  <si>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</si>
  <si>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</si>
  <si>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</si>
  <si>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</si>
  <si>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</si>
  <si>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</si>
  <si>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</si>
  <si>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</si>
  <si>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</si>
  <si>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</si>
  <si>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</si>
  <si>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</si>
  <si>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</si>
  <si>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</si>
  <si>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</si>
  <si>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</si>
  <si>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</si>
  <si>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</si>
  <si>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</si>
  <si>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</si>
  <si>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</si>
  <si>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</si>
  <si>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</si>
  <si>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</si>
  <si>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</si>
  <si>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</si>
  <si>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</si>
  <si>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</si>
  <si>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</si>
  <si>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</si>
  <si>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</si>
  <si>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</si>
  <si>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</si>
  <si>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</si>
  <si>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</si>
  <si>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</si>
  <si>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</si>
  <si>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</si>
  <si>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</si>
  <si>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</si>
  <si>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</si>
  <si>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</si>
  <si>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</si>
  <si>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</si>
  <si>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</si>
  <si>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</si>
  <si>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</si>
  <si>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</si>
  <si>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</si>
  <si>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</si>
  <si>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</si>
  <si>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</si>
  <si>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</si>
  <si>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</si>
  <si>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</si>
  <si>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</si>
  <si>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</si>
  <si>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</si>
  <si>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</si>
  <si>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</si>
  <si>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</si>
  <si>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</si>
  <si>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</si>
  <si>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</si>
  <si>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</si>
  <si>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</si>
  <si>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</si>
  <si>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</si>
  <si>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</si>
  <si>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</si>
  <si>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</si>
  <si>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</si>
  <si>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</si>
  <si>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</si>
  <si>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</si>
  <si>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</si>
  <si>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</si>
  <si>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</si>
  <si>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</si>
  <si>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</si>
  <si>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</si>
  <si>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</si>
  <si>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</si>
  <si>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</si>
  <si>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</si>
  <si>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</si>
  <si>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</si>
  <si>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</si>
  <si>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</si>
  <si>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</si>
  <si>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</si>
  <si>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</si>
  <si>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</si>
  <si>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</si>
  <si>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</si>
  <si>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</si>
  <si>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</si>
  <si>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</si>
  <si>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</si>
  <si>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</si>
  <si>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</si>
  <si>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</si>
  <si>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</si>
  <si>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</si>
  <si>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</si>
  <si>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</si>
  <si>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</si>
  <si>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</si>
  <si>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</si>
  <si>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</si>
  <si>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</si>
  <si>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</si>
  <si>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</si>
  <si>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</si>
  <si>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</si>
  <si>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</si>
  <si>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</si>
  <si>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</si>
  <si>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</si>
  <si>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</si>
  <si>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</si>
  <si>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</si>
  <si>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</si>
  <si>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</si>
  <si>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</si>
  <si>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</si>
  <si>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</si>
  <si>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</si>
  <si>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</si>
  <si>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</si>
  <si>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</si>
  <si>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</si>
  <si>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</si>
  <si>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</si>
  <si>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</si>
  <si>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</si>
  <si>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</si>
  <si>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</si>
  <si>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</si>
  <si>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</si>
  <si>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</si>
  <si>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</si>
  <si>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</si>
  <si>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</si>
  <si>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</si>
  <si>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</si>
  <si>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</si>
  <si>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</si>
  <si>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</si>
  <si>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</si>
  <si>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</si>
  <si>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</si>
  <si>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</si>
  <si>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</si>
  <si>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</si>
  <si>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</si>
  <si>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</si>
  <si>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</si>
  <si>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</si>
  <si>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</si>
  <si>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</si>
  <si>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</si>
  <si>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</si>
  <si>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</si>
  <si>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</si>
  <si>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</si>
  <si>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</si>
  <si>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</si>
  <si>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</si>
  <si>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</si>
  <si>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</si>
  <si>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</si>
  <si>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</si>
  <si>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</si>
  <si>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</si>
  <si>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</si>
  <si>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</si>
  <si>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</si>
  <si>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</si>
  <si>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</si>
  <si>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</si>
  <si>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</si>
  <si>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</si>
  <si>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</si>
  <si>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</si>
  <si>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</si>
  <si>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</si>
  <si>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</si>
  <si>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</si>
  <si>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</si>
  <si>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</si>
  <si>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</si>
  <si>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</si>
  <si>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</si>
  <si>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</si>
  <si>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</si>
  <si>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</si>
  <si>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</si>
  <si>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</si>
  <si>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</si>
  <si>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</si>
  <si>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</si>
  <si>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</si>
  <si>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</si>
  <si>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</si>
  <si>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</si>
  <si>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</si>
  <si>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</si>
  <si>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</si>
  <si>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</si>
  <si>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</si>
  <si>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</si>
  <si>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</si>
  <si>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</si>
  <si>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</si>
  <si>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</si>
  <si>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</si>
  <si>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</si>
  <si>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</si>
  <si>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</si>
  <si>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</si>
  <si>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</si>
  <si>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</si>
  <si>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</si>
  <si>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</si>
  <si>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</si>
  <si>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</si>
  <si>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</si>
  <si>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</si>
  <si>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</si>
  <si>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</si>
  <si>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</si>
  <si>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</si>
  <si>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</si>
  <si>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</si>
  <si>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</si>
  <si>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</si>
  <si>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</si>
  <si>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</si>
  <si>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</si>
  <si>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</si>
  <si>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</si>
  <si>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</si>
  <si>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</si>
  <si>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</si>
  <si>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</si>
  <si>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</si>
  <si>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</si>
  <si>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</si>
  <si>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</si>
  <si>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</si>
  <si>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</si>
  <si>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</si>
  <si>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</si>
  <si>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</si>
  <si>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</si>
  <si>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</si>
  <si>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</si>
  <si>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</si>
  <si>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</si>
  <si>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</si>
  <si>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</si>
  <si>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</si>
  <si>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</si>
  <si>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</si>
  <si>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</si>
  <si>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</si>
  <si>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</si>
  <si>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</si>
  <si>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</si>
  <si>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</si>
  <si>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</si>
  <si>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</si>
  <si>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</si>
  <si>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</si>
  <si>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</si>
  <si>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</si>
  <si>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</si>
  <si>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</si>
  <si>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</si>
  <si>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</si>
  <si>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</si>
  <si>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</si>
  <si>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</si>
  <si>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</si>
  <si>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</si>
  <si>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</si>
  <si>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</si>
  <si>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</si>
  <si>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</si>
  <si>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</si>
  <si>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</si>
  <si>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</si>
  <si>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</si>
  <si>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</si>
  <si>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</si>
  <si>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</si>
  <si>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</si>
  <si>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</si>
  <si>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</si>
  <si>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</si>
  <si>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</si>
  <si>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</si>
  <si>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</si>
  <si>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</si>
  <si>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</si>
  <si>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</si>
  <si>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</si>
  <si>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</si>
  <si>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</si>
  <si>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</si>
  <si>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</si>
  <si>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</si>
  <si>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</si>
  <si>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</si>
  <si>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</si>
  <si>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</si>
  <si>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</si>
  <si>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</si>
  <si>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</si>
  <si>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</si>
  <si>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</si>
  <si>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</si>
  <si>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</si>
  <si>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</si>
  <si>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</si>
  <si>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</si>
  <si>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</si>
  <si>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</si>
  <si>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</si>
  <si>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</si>
  <si>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</si>
  <si>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</si>
  <si>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</si>
  <si>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</si>
  <si>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</si>
  <si>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</si>
  <si>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</si>
  <si>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</si>
  <si>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</si>
  <si>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</si>
  <si>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</si>
  <si>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</si>
  <si>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</si>
  <si>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</si>
  <si>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</si>
  <si>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</si>
  <si>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</si>
  <si>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</si>
  <si>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</si>
  <si>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</si>
  <si>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</si>
  <si>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</si>
  <si>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</si>
  <si>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</si>
  <si>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</si>
  <si>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</si>
  <si>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</si>
  <si>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</si>
  <si>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</si>
  <si>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</si>
  <si>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</si>
  <si>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</si>
  <si>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</si>
  <si>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</si>
  <si>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</si>
  <si>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</si>
  <si>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</si>
  <si>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</si>
  <si>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</si>
  <si>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</si>
  <si>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</si>
  <si>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</si>
  <si>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</si>
  <si>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</si>
  <si>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</si>
  <si>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</si>
  <si>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</si>
  <si>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</si>
  <si>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</si>
  <si>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</si>
  <si>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</si>
  <si>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</si>
  <si>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</si>
  <si>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</si>
  <si>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</si>
  <si>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</si>
  <si>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</si>
  <si>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</si>
  <si>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</si>
  <si>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</si>
  <si>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</si>
  <si>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</si>
  <si>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</si>
  <si>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</si>
  <si>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</si>
  <si>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</si>
  <si>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</si>
  <si>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</si>
  <si>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</si>
  <si>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</si>
  <si>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</si>
  <si>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</si>
  <si>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</si>
  <si>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</si>
  <si>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</si>
  <si>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</si>
  <si>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</si>
  <si>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</si>
  <si>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</si>
  <si>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</si>
  <si>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</si>
  <si>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</si>
  <si>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</si>
  <si>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</si>
  <si>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</si>
  <si>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</si>
  <si>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</si>
  <si>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</si>
  <si>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</si>
  <si>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</si>
  <si>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</si>
  <si>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</si>
  <si>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</si>
  <si>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</si>
  <si>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</si>
  <si>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</si>
  <si>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</si>
  <si>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</si>
  <si>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</si>
  <si>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</si>
  <si>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</si>
  <si>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</si>
  <si>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</si>
  <si>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</si>
  <si>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</si>
  <si>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</si>
  <si>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</si>
  <si>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</si>
  <si>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</si>
  <si>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</si>
  <si>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</si>
  <si>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</si>
  <si>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</si>
  <si>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</si>
  <si>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</si>
  <si>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</si>
  <si>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</si>
  <si>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</si>
  <si>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</si>
  <si>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</si>
  <si>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</si>
  <si>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</si>
  <si>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</si>
  <si>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</si>
  <si>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</si>
  <si>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</si>
  <si>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</si>
  <si>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</si>
  <si>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</si>
  <si>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</si>
  <si>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</si>
  <si>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</si>
  <si>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</si>
  <si>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</si>
  <si>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</si>
  <si>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</si>
  <si>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</si>
  <si>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</si>
  <si>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</si>
  <si>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</si>
  <si>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</si>
  <si>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</si>
  <si>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</si>
  <si>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</si>
  <si>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</si>
  <si>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</si>
  <si>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</si>
  <si>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</si>
  <si>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</si>
  <si>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</si>
  <si>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</si>
  <si>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</si>
  <si>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</si>
  <si>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</si>
  <si>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</si>
  <si>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</si>
  <si>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</si>
  <si>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</si>
  <si>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</si>
  <si>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</si>
  <si>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</si>
  <si>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</si>
  <si>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</si>
  <si>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</si>
  <si>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</si>
  <si>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</si>
  <si>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</si>
  <si>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</si>
  <si>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</si>
  <si>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</si>
  <si>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</si>
  <si>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</si>
  <si>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</si>
  <si>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</si>
  <si>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</si>
  <si>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</si>
  <si>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</si>
  <si>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</si>
  <si>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</si>
  <si>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</si>
  <si>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</si>
  <si>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</si>
  <si>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</si>
  <si>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</si>
  <si>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</si>
  <si>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</si>
  <si>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</si>
  <si>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</si>
  <si>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</si>
  <si>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</si>
  <si>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</si>
  <si>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</si>
  <si>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</si>
  <si>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</si>
  <si>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</si>
  <si>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</si>
  <si>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</si>
  <si>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</si>
  <si>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</si>
  <si>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</si>
  <si>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</si>
  <si>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</si>
  <si>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</si>
  <si>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</si>
  <si>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</si>
  <si>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</si>
  <si>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</si>
  <si>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</si>
  <si>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</si>
  <si>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</si>
  <si>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</si>
  <si>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</si>
  <si>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</si>
  <si>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</si>
  <si>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</si>
  <si>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</si>
  <si>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</si>
  <si>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</si>
  <si>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</si>
  <si>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</si>
  <si>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</si>
  <si>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</si>
  <si>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</si>
  <si>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</si>
  <si>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</si>
  <si>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</si>
  <si>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</si>
  <si>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</si>
  <si>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</si>
  <si>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</si>
  <si>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</si>
  <si>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</si>
  <si>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</si>
  <si>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</si>
  <si>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</si>
  <si>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</si>
  <si>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</si>
  <si>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</si>
  <si>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</si>
  <si>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</si>
  <si>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</si>
  <si>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</si>
  <si>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</si>
  <si>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</si>
  <si>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</si>
  <si>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</si>
  <si>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</si>
  <si>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</si>
  <si>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</si>
  <si>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</si>
  <si>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</si>
  <si>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</si>
  <si>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</si>
  <si>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</si>
  <si>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</si>
  <si>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</si>
  <si>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</si>
  <si>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</si>
  <si>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</si>
  <si>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</si>
  <si>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</si>
  <si>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</si>
  <si>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</si>
  <si>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</si>
  <si>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</si>
  <si>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</si>
  <si>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</si>
  <si>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</si>
  <si>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</si>
  <si>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</si>
  <si>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</si>
  <si>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</si>
  <si>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</si>
  <si>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</si>
  <si>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</si>
  <si>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</si>
  <si>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</si>
  <si>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</si>
  <si>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</si>
  <si>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</si>
  <si>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</si>
  <si>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</si>
  <si>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</si>
  <si>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</si>
  <si>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</si>
  <si>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</si>
  <si>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</si>
  <si>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</si>
  <si>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</si>
  <si>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</si>
  <si>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</si>
  <si>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</si>
  <si>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</si>
  <si>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</si>
  <si>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</si>
  <si>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</si>
  <si>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</si>
  <si>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</si>
  <si>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</si>
  <si>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</si>
  <si>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</si>
  <si>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</si>
  <si>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</si>
  <si>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</si>
  <si>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</si>
  <si>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</si>
  <si>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</si>
  <si>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</si>
  <si>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</si>
  <si>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</si>
  <si>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</si>
  <si>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</si>
  <si>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</si>
  <si>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</si>
  <si>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</si>
  <si>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</si>
  <si>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</si>
  <si>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</si>
  <si>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</si>
  <si>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</si>
  <si>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</si>
  <si>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</si>
  <si>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</si>
  <si>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</si>
  <si>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</si>
  <si>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</si>
  <si>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</si>
  <si>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</si>
  <si>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</si>
  <si>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</si>
  <si>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</si>
  <si>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</si>
  <si>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</si>
  <si>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</si>
  <si>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</si>
  <si>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</si>
  <si>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</si>
  <si>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</si>
  <si>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</si>
  <si>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</si>
  <si>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</si>
  <si>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</si>
  <si>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</si>
  <si>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</si>
  <si>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</si>
  <si>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</si>
  <si>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</si>
  <si>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</si>
  <si>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</si>
  <si>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</si>
  <si>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</si>
  <si>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</si>
  <si>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</si>
  <si>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</si>
  <si>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</si>
  <si>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</si>
  <si>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</si>
  <si>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</si>
  <si>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</si>
  <si>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</si>
  <si>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</si>
  <si>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</si>
  <si>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</si>
  <si>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</si>
  <si>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</si>
  <si>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</si>
  <si>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</si>
  <si>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</si>
  <si>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</si>
  <si>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</si>
  <si>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</si>
  <si>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</si>
  <si>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</si>
  <si>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</si>
  <si>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</si>
  <si>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</si>
  <si>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</si>
  <si>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</si>
  <si>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</si>
  <si>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</si>
  <si>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</si>
  <si>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</si>
  <si>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</si>
  <si>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</si>
  <si>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</si>
  <si>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</si>
  <si>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</si>
  <si>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</si>
  <si>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</si>
  <si>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</si>
  <si>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</si>
  <si>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</si>
  <si>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</si>
  <si>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</si>
  <si>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</si>
  <si>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</si>
  <si>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</si>
  <si>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</si>
  <si>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</si>
  <si>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</si>
  <si>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</si>
  <si>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</si>
  <si>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</si>
  <si>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</si>
  <si>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</si>
  <si>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</si>
  <si>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</si>
  <si>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</si>
  <si>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</si>
  <si>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</si>
  <si>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</si>
  <si>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</si>
  <si>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</si>
  <si>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</si>
  <si>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</si>
  <si>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</si>
  <si>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</si>
  <si>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</si>
  <si>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</si>
  <si>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</si>
  <si>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</si>
  <si>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</si>
  <si>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</si>
  <si>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</si>
  <si>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</si>
  <si>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</si>
  <si>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</si>
  <si>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</si>
  <si>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</si>
  <si>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</si>
  <si>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</si>
  <si>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</si>
  <si>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</si>
  <si>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</si>
  <si>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</si>
  <si>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</si>
  <si>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</si>
  <si>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</si>
  <si>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</si>
  <si>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</si>
  <si>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</si>
  <si>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</si>
  <si>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</si>
  <si>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</si>
  <si>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</si>
  <si>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</si>
  <si>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</si>
  <si>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</si>
  <si>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</si>
  <si>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</si>
  <si>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</si>
  <si>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</si>
  <si>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</si>
  <si>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</si>
  <si>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</si>
  <si>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</si>
  <si>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</si>
  <si>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</si>
  <si>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</si>
  <si>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</si>
  <si>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</si>
  <si>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</si>
  <si>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</si>
  <si>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</si>
  <si>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</si>
  <si>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</si>
  <si>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</si>
  <si>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</si>
  <si>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</si>
  <si>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</si>
  <si>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</si>
  <si>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</si>
  <si>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</si>
  <si>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</si>
  <si>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</si>
  <si>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</si>
  <si>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</si>
  <si>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</si>
  <si>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</si>
  <si>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</si>
  <si>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</si>
  <si>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</si>
  <si>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</si>
  <si>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</si>
  <si>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</si>
  <si>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</si>
  <si>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</si>
  <si>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</si>
  <si>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</si>
  <si>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</si>
  <si>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</si>
  <si>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</si>
  <si>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</si>
  <si>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</si>
  <si>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</si>
  <si>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</si>
  <si>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</si>
  <si>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</si>
  <si>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</si>
  <si>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</si>
  <si>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</si>
  <si>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</si>
  <si>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</si>
  <si>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</si>
  <si>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</si>
  <si>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</si>
  <si>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</si>
  <si>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</si>
  <si>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</si>
  <si>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</si>
  <si>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</si>
  <si>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</si>
  <si>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</si>
  <si>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</si>
  <si>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</si>
  <si>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</si>
  <si>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</si>
  <si>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</si>
  <si>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</si>
  <si>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</si>
  <si>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</si>
  <si>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</si>
  <si>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</si>
  <si>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</si>
  <si>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</si>
  <si>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</si>
  <si>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</si>
  <si>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</si>
  <si>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</si>
  <si>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</si>
  <si>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</si>
  <si>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</si>
  <si>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</si>
  <si>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</si>
  <si>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</si>
  <si>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</si>
  <si>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</si>
  <si>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</si>
  <si>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</si>
  <si>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</si>
  <si>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</si>
  <si>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</si>
  <si>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</si>
  <si>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</si>
  <si>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</si>
  <si>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</si>
  <si>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</si>
  <si>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</si>
  <si>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</si>
  <si>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</si>
  <si>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</si>
  <si>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</si>
  <si>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</si>
  <si>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</si>
  <si>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</si>
  <si>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</si>
  <si>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</si>
  <si>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</si>
  <si>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</si>
  <si>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</si>
  <si>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</si>
  <si>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</si>
  <si>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</si>
  <si>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</si>
  <si>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</si>
  <si>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</si>
  <si>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</si>
  <si>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</si>
  <si>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</si>
  <si>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</si>
  <si>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</si>
  <si>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</si>
  <si>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</si>
  <si>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</si>
  <si>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</si>
  <si>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</si>
  <si>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</si>
  <si>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</si>
  <si>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</si>
  <si>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</si>
  <si>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</si>
  <si>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</si>
  <si>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</si>
  <si>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</si>
  <si>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</si>
  <si>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</si>
  <si>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</si>
  <si>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</si>
  <si>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</si>
  <si>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</si>
  <si>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</si>
  <si>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</si>
  <si>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</si>
  <si>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</si>
  <si>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</si>
  <si>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</si>
  <si>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</si>
  <si>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</si>
  <si>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</si>
  <si>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</si>
  <si>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</si>
  <si>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</si>
  <si>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</si>
  <si>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</si>
  <si>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</si>
  <si>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</si>
  <si>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</si>
  <si>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</si>
  <si>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</si>
  <si>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</si>
  <si>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</si>
  <si>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</si>
  <si>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</si>
  <si>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</si>
  <si>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</si>
  <si>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</si>
  <si>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</si>
  <si>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</si>
  <si>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</si>
  <si>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</si>
  <si>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</si>
  <si>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</si>
  <si>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</si>
  <si>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</si>
  <si>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</si>
  <si>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</si>
  <si>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</si>
  <si>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</si>
  <si>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</si>
  <si>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</si>
  <si>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</si>
  <si>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</si>
  <si>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</si>
  <si>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</si>
  <si>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</si>
  <si>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</si>
  <si>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</si>
  <si>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</si>
  <si>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</si>
  <si>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</si>
  <si>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</si>
  <si>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</si>
  <si>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</si>
  <si>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</si>
  <si>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</si>
  <si>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</si>
  <si>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</si>
  <si>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</si>
  <si>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</si>
  <si>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</si>
  <si>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</si>
  <si>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</si>
  <si>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</si>
  <si>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</si>
  <si>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</si>
  <si>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</si>
  <si>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</si>
  <si>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</si>
  <si>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</si>
  <si>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</si>
  <si>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</si>
  <si>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</si>
  <si>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</si>
  <si>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</si>
  <si>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</si>
  <si>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</si>
  <si>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</si>
  <si>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</si>
  <si>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</si>
  <si>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</si>
  <si>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</si>
  <si>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</si>
  <si>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</si>
  <si>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</si>
  <si>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</si>
  <si>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</si>
  <si>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</si>
  <si>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</si>
  <si>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</si>
  <si>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</si>
  <si>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</si>
  <si>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</si>
  <si>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</si>
  <si>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</si>
  <si>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</si>
  <si>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</si>
  <si>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</si>
  <si>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</si>
  <si>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</si>
  <si>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</si>
  <si>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</si>
  <si>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</si>
  <si>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</si>
  <si>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</si>
  <si>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</si>
  <si>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</si>
  <si>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</si>
  <si>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</si>
  <si>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</si>
  <si>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</si>
  <si>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</si>
  <si>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</si>
  <si>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</si>
  <si>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</si>
  <si>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</si>
  <si>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</si>
  <si>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</si>
  <si>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</si>
  <si>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</si>
  <si>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</si>
  <si>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</si>
  <si>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</si>
  <si>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</si>
  <si>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</si>
  <si>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</si>
  <si>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</si>
  <si>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</si>
  <si>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</si>
  <si>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</si>
  <si>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</si>
  <si>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</si>
  <si>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</si>
  <si>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</si>
  <si>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</si>
  <si>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</si>
  <si>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</si>
  <si>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</si>
  <si>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</si>
  <si>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</si>
  <si>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</si>
  <si>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</si>
  <si>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</si>
  <si>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</si>
  <si>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</si>
  <si>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</si>
  <si>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</si>
  <si>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</si>
  <si>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</si>
  <si>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</si>
  <si>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</si>
  <si>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</si>
  <si>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</si>
  <si>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</si>
  <si>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</si>
  <si>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</si>
  <si>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</si>
  <si>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</si>
  <si>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</si>
  <si>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</si>
  <si>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</si>
  <si>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</si>
  <si>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</si>
  <si>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</si>
  <si>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</si>
  <si>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</si>
  <si>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</si>
  <si>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</si>
  <si>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</si>
  <si>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</si>
  <si>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</si>
  <si>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</si>
  <si>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</si>
  <si>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</si>
  <si>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</si>
  <si>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</si>
  <si>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</si>
  <si>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</si>
  <si>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</si>
  <si>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</si>
  <si>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</si>
  <si>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</si>
  <si>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</si>
  <si>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</si>
  <si>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</si>
  <si>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</si>
  <si>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</si>
  <si>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</si>
  <si>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</si>
  <si>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</si>
  <si>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</si>
  <si>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</si>
  <si>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</si>
  <si>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</si>
  <si>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</si>
  <si>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</si>
  <si>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</si>
  <si>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</si>
  <si>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</si>
  <si>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</si>
  <si>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</si>
  <si>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</si>
  <si>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</si>
  <si>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</si>
  <si>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</si>
  <si>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</si>
  <si>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</si>
  <si>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</si>
  <si>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</si>
  <si>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</si>
  <si>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</si>
  <si>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</si>
  <si>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</si>
  <si>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</si>
  <si>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</si>
  <si>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</si>
  <si>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</si>
  <si>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</si>
  <si>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</si>
  <si>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</si>
  <si>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</si>
  <si>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</si>
  <si>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</si>
  <si>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</si>
  <si>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</si>
  <si>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</si>
  <si>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</si>
  <si>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</si>
  <si>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</si>
  <si>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</si>
  <si>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</si>
  <si>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</si>
  <si>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</si>
  <si>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</si>
  <si>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</si>
  <si>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</si>
  <si>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</si>
  <si>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</si>
  <si>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</si>
  <si>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</si>
  <si>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</si>
  <si>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</si>
  <si>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</si>
  <si>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</si>
  <si>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</si>
  <si>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</si>
  <si>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</si>
  <si>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</si>
  <si>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</si>
  <si>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</si>
  <si>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</si>
  <si>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</si>
  <si>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</si>
  <si>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</si>
  <si>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</si>
  <si>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</si>
  <si>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</si>
  <si>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</si>
  <si>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</si>
  <si>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</si>
  <si>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</si>
  <si>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</si>
  <si>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</si>
  <si>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</si>
  <si>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</si>
  <si>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</si>
  <si>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</si>
  <si>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</si>
  <si>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</si>
  <si>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</si>
  <si>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</si>
  <si>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</si>
  <si>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</si>
  <si>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</si>
  <si>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</si>
  <si>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</si>
  <si>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</si>
  <si>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</si>
  <si>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</si>
  <si>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</si>
  <si>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</si>
  <si>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</si>
  <si>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</si>
  <si>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</si>
  <si>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</si>
  <si>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</si>
  <si>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</si>
  <si>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</si>
  <si>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</si>
  <si>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</si>
  <si>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</si>
  <si>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</si>
  <si>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</si>
  <si>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</si>
  <si>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</si>
  <si>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</si>
  <si>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</si>
  <si>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</si>
  <si>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</si>
  <si>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</si>
  <si>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</si>
  <si>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</si>
  <si>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</si>
  <si>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</si>
  <si>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</si>
  <si>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</si>
  <si>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</si>
  <si>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</si>
  <si>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</si>
  <si>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</si>
  <si>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</si>
  <si>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</si>
  <si>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</si>
  <si>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</si>
  <si>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</si>
  <si>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</si>
  <si>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</si>
  <si>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</si>
  <si>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</si>
  <si>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</si>
  <si>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</si>
  <si>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</si>
  <si>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</si>
  <si>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</si>
  <si>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</si>
  <si>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</si>
  <si>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</si>
  <si>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</si>
  <si>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</si>
  <si>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</si>
  <si>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</si>
  <si>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</si>
  <si>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</si>
  <si>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</si>
  <si>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</si>
  <si>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</si>
  <si>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</si>
  <si>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</si>
  <si>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</si>
  <si>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</si>
  <si>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</si>
  <si>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</si>
  <si>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</si>
  <si>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</si>
  <si>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</si>
  <si>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</si>
  <si>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</si>
  <si>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</si>
  <si>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</si>
  <si>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</si>
  <si>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</si>
  <si>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</si>
  <si>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</si>
  <si>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</si>
  <si>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</si>
  <si>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</si>
  <si>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</si>
  <si>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</si>
  <si>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</si>
  <si>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</si>
  <si>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</si>
  <si>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</si>
  <si>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</si>
  <si>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</si>
  <si>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</si>
  <si>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</si>
  <si>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</si>
  <si>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</si>
  <si>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</si>
  <si>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</si>
  <si>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</si>
  <si>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</si>
  <si>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</si>
  <si>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</si>
  <si>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</si>
  <si>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</si>
  <si>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</si>
  <si>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</si>
  <si>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</si>
  <si>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</si>
  <si>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</si>
  <si>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</si>
  <si>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</si>
  <si>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</si>
  <si>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</si>
  <si>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</si>
  <si>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</si>
  <si>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</si>
  <si>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</si>
  <si>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</si>
  <si>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</si>
  <si>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</si>
  <si>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</si>
  <si>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</si>
  <si>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</si>
  <si>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</si>
  <si>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</si>
  <si>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</si>
  <si>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</si>
  <si>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</si>
  <si>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</si>
  <si>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</si>
  <si>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</si>
  <si>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</si>
  <si>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</si>
  <si>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</si>
  <si>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</si>
  <si>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</si>
  <si>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</si>
  <si>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</si>
  <si>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</si>
  <si>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</si>
  <si>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</si>
  <si>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</si>
  <si>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</si>
  <si>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</si>
  <si>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</si>
  <si>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</si>
  <si>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</si>
  <si>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</si>
  <si>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</si>
  <si>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</si>
  <si>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</si>
  <si>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</si>
  <si>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</si>
  <si>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</si>
  <si>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</si>
  <si>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</si>
  <si>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</si>
  <si>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</si>
  <si>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</si>
  <si>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</si>
  <si>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</si>
  <si>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</si>
  <si>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</si>
  <si>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</si>
  <si>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</si>
  <si>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</si>
  <si>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</si>
  <si>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</si>
  <si>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</si>
  <si>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</si>
  <si>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</si>
  <si>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</si>
  <si>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</si>
  <si>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</si>
  <si>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</si>
  <si>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</si>
  <si>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</si>
  <si>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</si>
  <si>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</si>
  <si>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</si>
  <si>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</si>
  <si>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</si>
  <si>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</si>
  <si>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</si>
  <si>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</si>
  <si>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</si>
  <si>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</si>
  <si>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</si>
  <si>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</si>
  <si>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</si>
  <si>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</si>
  <si>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</si>
  <si>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</si>
  <si>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</si>
  <si>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</si>
  <si>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</si>
  <si>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</si>
  <si>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</si>
  <si>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</si>
  <si>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</si>
  <si>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</si>
  <si>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</si>
  <si>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</si>
  <si>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</si>
  <si>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</si>
  <si>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</si>
  <si>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</si>
  <si>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</si>
  <si>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</si>
  <si>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</si>
  <si>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</si>
  <si>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</si>
  <si>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</si>
  <si>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</si>
  <si>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</si>
  <si>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</si>
  <si>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</si>
  <si>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</si>
  <si>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</si>
  <si>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</si>
  <si>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</si>
  <si>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</si>
  <si>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</si>
  <si>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</si>
  <si>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</si>
  <si>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</si>
  <si>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</si>
  <si>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</si>
  <si>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</si>
  <si>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</si>
  <si>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</si>
  <si>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</si>
  <si>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</si>
  <si>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</si>
  <si>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</si>
  <si>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</si>
  <si>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</si>
  <si>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</si>
  <si>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</si>
  <si>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</si>
  <si>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</si>
  <si>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</si>
  <si>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</si>
  <si>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</si>
  <si>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</si>
  <si>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</si>
  <si>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</si>
  <si>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</si>
  <si>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</si>
  <si>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</si>
  <si>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</si>
  <si>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</si>
  <si>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</si>
  <si>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</si>
  <si>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</si>
  <si>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</si>
  <si>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</si>
  <si>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</si>
  <si>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</si>
  <si>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</si>
  <si>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</si>
  <si>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</si>
  <si>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</si>
  <si>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</si>
  <si>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</si>
  <si>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</si>
  <si>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</si>
  <si>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</si>
  <si>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</si>
  <si>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</si>
  <si>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</si>
  <si>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</si>
  <si>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</si>
  <si>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</si>
  <si>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</si>
  <si>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</si>
  <si>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</si>
  <si>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</si>
  <si>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</si>
  <si>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</si>
  <si>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</si>
  <si>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</si>
  <si>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</si>
  <si>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</si>
  <si>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</si>
  <si>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</si>
  <si>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</si>
  <si>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</si>
  <si>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</si>
  <si>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</si>
  <si>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</si>
  <si>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</si>
  <si>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</si>
  <si>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</si>
  <si>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</si>
  <si>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</si>
  <si>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</si>
  <si>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</si>
  <si>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</si>
  <si>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</si>
  <si>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</si>
  <si>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</si>
  <si>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</si>
  <si>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</si>
  <si>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</si>
  <si>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</si>
  <si>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</si>
  <si>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</si>
  <si>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</si>
  <si>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</si>
  <si>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</si>
  <si>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</si>
  <si>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</si>
  <si>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</si>
  <si>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</si>
  <si>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</si>
  <si>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</si>
  <si>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</si>
  <si>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</si>
  <si>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</si>
  <si>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</si>
  <si>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</si>
  <si>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</si>
  <si>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</si>
  <si>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</si>
  <si>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</si>
  <si>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</si>
  <si>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</si>
  <si>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</si>
  <si>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</si>
  <si>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</si>
  <si>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</si>
  <si>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</si>
  <si>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</si>
  <si>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</si>
  <si>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</si>
  <si>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</si>
  <si>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</si>
  <si>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</si>
  <si>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</si>
  <si>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</si>
  <si>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</si>
  <si>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</si>
  <si>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</si>
  <si>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</si>
  <si>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</si>
  <si>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</si>
  <si>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</si>
  <si>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</si>
  <si>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</si>
  <si>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</si>
  <si>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</si>
  <si>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</si>
  <si>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</si>
  <si>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</si>
  <si>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</si>
  <si>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</si>
  <si>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</si>
  <si>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</si>
  <si>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</si>
  <si>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</si>
  <si>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</si>
  <si>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</si>
  <si>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</si>
  <si>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</si>
  <si>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</si>
  <si>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</si>
  <si>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</si>
  <si>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</si>
  <si>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</si>
  <si>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</si>
  <si>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</si>
  <si>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</si>
  <si>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</si>
  <si>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</si>
  <si>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</si>
  <si>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</si>
  <si>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</si>
  <si>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</si>
  <si>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</si>
  <si>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</si>
  <si>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</si>
  <si>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</si>
  <si>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</si>
  <si>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</si>
  <si>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</si>
  <si>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</si>
  <si>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</si>
  <si>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</si>
  <si>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</si>
  <si>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</si>
  <si>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</si>
  <si>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</si>
  <si>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</si>
  <si>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</si>
  <si>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</si>
  <si>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</si>
  <si>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</si>
  <si>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</si>
  <si>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</si>
  <si>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</si>
  <si>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</si>
  <si>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</si>
  <si>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</si>
  <si>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</si>
  <si>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</si>
  <si>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</si>
  <si>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</si>
  <si>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</si>
  <si>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</si>
  <si>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</si>
  <si>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</si>
  <si>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</si>
  <si>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</si>
  <si>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</si>
  <si>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</si>
  <si>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</si>
  <si>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</si>
  <si>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</si>
  <si>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</si>
  <si>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</si>
  <si>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</si>
  <si>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</si>
  <si>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</si>
  <si>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</si>
  <si>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</si>
  <si>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</si>
  <si>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</si>
  <si>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</si>
  <si>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</si>
  <si>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</si>
  <si>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</si>
  <si>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</si>
  <si>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</si>
  <si>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</si>
  <si>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</si>
  <si>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</si>
  <si>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</si>
  <si>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</si>
  <si>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</si>
  <si>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</si>
  <si>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</si>
  <si>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</si>
  <si>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</si>
  <si>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</si>
  <si>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</si>
  <si>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</si>
  <si>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</si>
  <si>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</si>
  <si>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</si>
  <si>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</si>
  <si>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</si>
  <si>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</si>
  <si>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</si>
  <si>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</si>
  <si>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</si>
  <si>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</si>
  <si>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</si>
  <si>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</si>
  <si>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</si>
  <si>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</si>
  <si>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</si>
  <si>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</si>
  <si>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</si>
  <si>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</si>
  <si>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</si>
  <si>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</si>
  <si>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</si>
  <si>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</si>
  <si>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</si>
  <si>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</si>
  <si>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</si>
  <si>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</si>
  <si>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</si>
  <si>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</si>
  <si>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</si>
  <si>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</si>
  <si>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</si>
  <si>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</si>
  <si>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</si>
  <si>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</si>
  <si>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</si>
  <si>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</si>
  <si>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</si>
  <si>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</si>
  <si>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</si>
  <si>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</si>
  <si>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</si>
  <si>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</si>
  <si>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</si>
  <si>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</si>
  <si>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</si>
  <si>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</si>
  <si>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</si>
  <si>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</si>
  <si>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</si>
  <si>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</si>
  <si>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</si>
  <si>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</si>
  <si>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</si>
  <si>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</si>
  <si>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</si>
  <si>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</si>
  <si>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</si>
  <si>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</si>
  <si>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</si>
  <si>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</si>
  <si>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</si>
  <si>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</si>
  <si>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</si>
  <si>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</si>
  <si>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</si>
  <si>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</si>
  <si>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</si>
  <si>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</si>
  <si>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</si>
  <si>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</si>
  <si>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</si>
  <si>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</si>
  <si>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</si>
  <si>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</si>
  <si>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</si>
  <si>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</si>
  <si>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</si>
  <si>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</si>
  <si>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</si>
  <si>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</si>
  <si>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</si>
  <si>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</si>
  <si>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</si>
  <si>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</si>
  <si>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</si>
  <si>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</si>
  <si>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</si>
  <si>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</si>
  <si>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</si>
  <si>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</si>
  <si>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</si>
  <si>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</si>
  <si>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</si>
  <si>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</si>
  <si>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</si>
  <si>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</si>
  <si>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</si>
  <si>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</si>
  <si>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</si>
  <si>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</si>
  <si>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</si>
  <si>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</si>
  <si>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</si>
  <si>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</si>
  <si>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</si>
  <si>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</si>
  <si>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</si>
  <si>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</si>
  <si>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</si>
  <si>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</si>
  <si>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</si>
  <si>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</si>
  <si>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</si>
  <si>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</si>
  <si>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</si>
  <si>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</si>
  <si>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</si>
  <si>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</si>
  <si>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</si>
  <si>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</si>
  <si>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</si>
  <si>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</si>
  <si>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</si>
  <si>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</si>
  <si>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</si>
  <si>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</si>
  <si>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</si>
  <si>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</si>
  <si>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</si>
  <si>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</si>
  <si>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</si>
  <si>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</si>
  <si>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</si>
  <si>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</si>
  <si>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</si>
  <si>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</si>
  <si>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</si>
  <si>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</si>
  <si>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</si>
  <si>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</si>
  <si>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</si>
  <si>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</si>
  <si>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</si>
  <si>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</si>
  <si>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</si>
  <si>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</si>
  <si>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</si>
  <si>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</si>
  <si>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</si>
  <si>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</si>
  <si>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</si>
  <si>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</si>
  <si>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</si>
  <si>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</si>
  <si>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</si>
  <si>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</si>
  <si>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</si>
  <si>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</si>
  <si>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</si>
  <si>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</si>
  <si>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</si>
  <si>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</si>
  <si>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</si>
  <si>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</si>
  <si>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</si>
  <si>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</si>
  <si>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</si>
  <si>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</si>
  <si>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</si>
  <si>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</si>
  <si>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</si>
  <si>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</si>
  <si>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</si>
  <si>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</si>
  <si>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</si>
  <si>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</si>
  <si>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</si>
  <si>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</si>
  <si>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</si>
  <si>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</si>
  <si>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</si>
  <si>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</si>
  <si>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</si>
  <si>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</si>
  <si>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</si>
  <si>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</si>
  <si>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</si>
  <si>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</si>
  <si>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</si>
  <si>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</si>
  <si>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</si>
  <si>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</si>
  <si>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</si>
  <si>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</si>
  <si>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</si>
  <si>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</si>
  <si>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</si>
  <si>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</si>
  <si>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</si>
  <si>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</si>
  <si>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</si>
  <si>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</si>
  <si>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</si>
  <si>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</si>
  <si>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</si>
  <si>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</si>
  <si>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</si>
  <si>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</si>
  <si>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</si>
  <si>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</si>
  <si>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</si>
  <si>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</si>
  <si>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</si>
  <si>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</si>
  <si>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</si>
  <si>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</si>
  <si>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</si>
  <si>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</si>
  <si>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</si>
  <si>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</si>
  <si>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</si>
  <si>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</si>
  <si>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</si>
  <si>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</si>
  <si>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</si>
  <si>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</si>
  <si>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</si>
  <si>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</si>
  <si>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</si>
  <si>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</si>
  <si>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</si>
  <si>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</si>
  <si>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</si>
  <si>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</si>
  <si>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</si>
  <si>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</si>
  <si>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</si>
  <si>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</si>
  <si>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</si>
  <si>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</si>
  <si>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</si>
  <si>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</si>
  <si>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</si>
  <si>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</si>
  <si>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</si>
  <si>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</si>
  <si>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</si>
  <si>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</si>
  <si>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</si>
  <si>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</si>
  <si>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</si>
  <si>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</si>
  <si>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</si>
  <si>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</si>
  <si>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</si>
  <si>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</si>
  <si>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</si>
  <si>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</si>
  <si>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</si>
  <si>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</si>
  <si>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</si>
  <si>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</si>
  <si>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</si>
  <si>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</si>
  <si>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</si>
  <si>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</si>
  <si>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</si>
  <si>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</si>
  <si>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</si>
  <si>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</si>
  <si>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</si>
  <si>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</si>
  <si>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</si>
  <si>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</si>
  <si>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</si>
  <si>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</si>
  <si>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</si>
  <si>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</si>
  <si>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</si>
  <si>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</si>
  <si>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</si>
  <si>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</si>
  <si>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</si>
  <si>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</si>
  <si>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</si>
  <si>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</si>
  <si>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</si>
  <si>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</si>
  <si>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</si>
  <si>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</si>
  <si>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</si>
  <si>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</si>
  <si>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</si>
  <si>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</si>
  <si>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</si>
  <si>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</si>
  <si>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</si>
  <si>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</si>
  <si>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</si>
  <si>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</si>
  <si>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</si>
  <si>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</si>
  <si>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</si>
  <si>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</si>
  <si>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</si>
  <si>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</si>
  <si>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</si>
  <si>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</si>
  <si>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</si>
  <si>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</si>
  <si>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</si>
  <si>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</si>
  <si>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</si>
  <si>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</si>
  <si>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</si>
  <si>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</si>
  <si>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</si>
  <si>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</si>
  <si>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</si>
  <si>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</si>
  <si>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</si>
  <si>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</si>
  <si>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</si>
  <si>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</si>
  <si>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</si>
  <si>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</si>
  <si>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</si>
  <si>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</si>
  <si>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</si>
  <si>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</si>
  <si>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</si>
  <si>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</si>
  <si>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</si>
  <si>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</si>
  <si>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</si>
  <si>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</si>
  <si>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</si>
  <si>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</si>
  <si>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</si>
  <si>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</si>
  <si>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</si>
  <si>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</si>
  <si>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</si>
  <si>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</si>
  <si>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</si>
  <si>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</si>
  <si>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</si>
  <si>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</si>
  <si>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</si>
  <si>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</si>
  <si>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</si>
  <si>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</si>
  <si>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</si>
  <si>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</si>
  <si>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</si>
  <si>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</si>
  <si>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</si>
  <si>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</si>
  <si>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</si>
  <si>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</si>
  <si>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</si>
  <si>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</si>
  <si>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</si>
  <si>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</si>
  <si>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</si>
  <si>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</si>
  <si>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</si>
  <si>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</si>
  <si>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</si>
  <si>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</si>
  <si>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</si>
  <si>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</si>
  <si>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</si>
  <si>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</si>
  <si>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</si>
  <si>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</si>
  <si>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</si>
  <si>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</si>
  <si>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</si>
  <si>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</si>
  <si>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</si>
  <si>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</si>
  <si>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</si>
  <si>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</si>
  <si>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</si>
  <si>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</si>
  <si>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</si>
  <si>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</si>
  <si>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</si>
  <si>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</si>
  <si>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</si>
  <si>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</si>
  <si>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</si>
  <si>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</si>
  <si>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</si>
  <si>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</si>
  <si>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</si>
  <si>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</si>
  <si>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</si>
  <si>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</si>
  <si>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</si>
  <si>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</si>
  <si>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</si>
  <si>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</si>
  <si>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</si>
  <si>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</si>
  <si>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</si>
  <si>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</si>
  <si>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</si>
  <si>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</si>
  <si>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</si>
  <si>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</si>
  <si>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</si>
  <si>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</si>
  <si>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</si>
  <si>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</si>
  <si>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</si>
  <si>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</si>
  <si>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</si>
  <si>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</si>
  <si>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</si>
  <si>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</si>
  <si>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</si>
  <si>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</si>
  <si>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</si>
  <si>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</si>
  <si>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</si>
  <si>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</si>
  <si>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</si>
  <si>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</si>
  <si>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</si>
  <si>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</si>
  <si>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</si>
  <si>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</si>
  <si>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</si>
  <si>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</si>
  <si>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</si>
  <si>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</si>
  <si>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</si>
  <si>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</si>
  <si>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</si>
  <si>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</si>
  <si>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</si>
  <si>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</si>
  <si>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</si>
  <si>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</si>
  <si>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</si>
  <si>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</si>
  <si>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</si>
  <si>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</si>
  <si>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</si>
  <si>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</si>
  <si>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</si>
  <si>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</si>
  <si>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</si>
  <si>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</si>
  <si>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</si>
  <si>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</si>
  <si>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</si>
  <si>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</si>
  <si>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</si>
  <si>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</si>
  <si>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</si>
  <si>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</si>
  <si>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</si>
  <si>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</si>
  <si>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</si>
  <si>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</si>
  <si>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</si>
  <si>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</si>
  <si>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</si>
  <si>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</si>
  <si>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</si>
  <si>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</si>
  <si>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</si>
  <si>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</si>
  <si>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</si>
  <si>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</si>
  <si>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</si>
  <si>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</si>
  <si>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</si>
  <si>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</si>
  <si>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</si>
  <si>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</si>
  <si>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</si>
  <si>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</si>
  <si>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</si>
  <si>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</si>
  <si>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</si>
  <si>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</si>
  <si>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</si>
  <si>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</si>
  <si>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</si>
  <si>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</si>
  <si>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</si>
  <si>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</si>
  <si>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</si>
  <si>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</si>
  <si>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</si>
  <si>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</si>
  <si>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</si>
  <si>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</si>
  <si>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</si>
  <si>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</si>
  <si>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</si>
  <si>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</si>
  <si>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</si>
  <si>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</si>
  <si>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</si>
  <si>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</si>
  <si>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</si>
  <si>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</si>
  <si>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</si>
  <si>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</si>
  <si>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</si>
  <si>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</si>
  <si>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</si>
  <si>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</si>
  <si>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</si>
  <si>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</si>
  <si>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</si>
  <si>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</si>
  <si>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</si>
  <si>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</si>
  <si>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</si>
  <si>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</si>
  <si>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</si>
  <si>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</si>
  <si>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</si>
  <si>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</si>
  <si>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</si>
  <si>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</si>
  <si>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</si>
  <si>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</si>
  <si>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</si>
  <si>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</si>
  <si>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</si>
  <si>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</si>
  <si>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</si>
  <si>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</si>
  <si>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</si>
  <si>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</si>
  <si>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</si>
  <si>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</si>
  <si>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</si>
  <si>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</si>
  <si>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</si>
  <si>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</si>
  <si>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</si>
  <si>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</si>
  <si>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</si>
  <si>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</si>
  <si>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</si>
  <si>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</si>
  <si>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</si>
  <si>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</si>
  <si>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</si>
  <si>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</si>
  <si>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</si>
  <si>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</si>
  <si>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</si>
  <si>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</si>
  <si>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</si>
  <si>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</si>
  <si>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</si>
  <si>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</si>
  <si>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</si>
  <si>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</si>
  <si>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</si>
  <si>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</si>
  <si>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</si>
  <si>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</si>
  <si>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</si>
  <si>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</si>
  <si>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</si>
  <si>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</si>
  <si>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</si>
  <si>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</si>
  <si>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</si>
  <si>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</si>
  <si>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</si>
  <si>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</si>
  <si>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</si>
  <si>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</si>
  <si>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</si>
  <si>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</si>
  <si>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</si>
  <si>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</si>
  <si>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</si>
  <si>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</si>
  <si>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</si>
  <si>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</si>
  <si>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</si>
  <si>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</si>
  <si>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</si>
  <si>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</si>
  <si>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</si>
  <si>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</si>
  <si>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</si>
  <si>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</si>
  <si>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</si>
  <si>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</si>
  <si>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</si>
  <si>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</si>
  <si>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</si>
  <si>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</si>
  <si>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</si>
  <si>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</si>
  <si>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</si>
  <si>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</si>
  <si>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</si>
  <si>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</si>
  <si>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</si>
  <si>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</si>
  <si>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</si>
  <si>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</si>
  <si>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</si>
  <si>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</si>
  <si>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</si>
  <si>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</si>
  <si>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</si>
  <si>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</si>
  <si>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</si>
  <si>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</si>
  <si>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</si>
  <si>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</si>
  <si>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</si>
  <si>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</si>
  <si>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</si>
  <si>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</si>
  <si>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</si>
  <si>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</si>
  <si>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</si>
  <si>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</si>
  <si>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</si>
  <si>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</si>
  <si>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</si>
  <si>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</si>
  <si>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</si>
  <si>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</si>
  <si>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</si>
  <si>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</si>
  <si>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</si>
  <si>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</si>
  <si>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</si>
  <si>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</si>
  <si>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</si>
  <si>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</si>
  <si>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</si>
  <si>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</si>
  <si>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</si>
  <si>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</si>
  <si>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</si>
  <si>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</si>
  <si>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</si>
  <si>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</si>
  <si>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</si>
  <si>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</si>
  <si>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</si>
  <si>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</si>
  <si>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</si>
  <si>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</si>
  <si>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</si>
  <si>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</si>
  <si>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</si>
  <si>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</si>
  <si>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</si>
  <si>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</si>
  <si>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</si>
  <si>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</si>
  <si>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</si>
  <si>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</si>
  <si>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</si>
  <si>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</si>
  <si>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</si>
  <si>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</si>
  <si>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</si>
  <si>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</si>
  <si>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</si>
  <si>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</si>
  <si>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</si>
  <si>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</si>
  <si>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</si>
  <si>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</si>
  <si>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</si>
  <si>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</si>
  <si>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</si>
  <si>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</si>
  <si>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</si>
  <si>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</si>
  <si>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</si>
  <si>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</si>
  <si>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</si>
  <si>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</si>
  <si>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</si>
  <si>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</si>
  <si>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</si>
  <si>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</si>
  <si>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</si>
  <si>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</si>
  <si>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</si>
  <si>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</si>
  <si>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</si>
  <si>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</si>
  <si>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</si>
  <si>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</si>
  <si>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</si>
  <si>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</si>
  <si>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</si>
  <si>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</si>
  <si>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</si>
  <si>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</si>
  <si>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</si>
  <si>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</si>
  <si>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</si>
  <si>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</si>
  <si>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</si>
  <si>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</si>
  <si>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</si>
  <si>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</si>
  <si>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</si>
  <si>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</si>
  <si>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</si>
  <si>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</si>
  <si>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</si>
  <si>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</si>
  <si>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</si>
  <si>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</si>
  <si>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</si>
  <si>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</si>
  <si>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</si>
  <si>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</si>
  <si>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</si>
  <si>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</si>
  <si>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</si>
  <si>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</si>
  <si>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</si>
  <si>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</si>
  <si>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</si>
  <si>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</si>
  <si>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</si>
  <si>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</si>
  <si>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</si>
  <si>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</si>
  <si>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</si>
  <si>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</si>
  <si>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</si>
  <si>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</si>
  <si>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</si>
  <si>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</si>
  <si>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</si>
  <si>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</si>
  <si>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</si>
  <si>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</si>
  <si>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</si>
  <si>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</si>
  <si>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</si>
  <si>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</si>
  <si>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</si>
  <si>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</si>
  <si>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</si>
  <si>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</si>
  <si>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</si>
  <si>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</si>
  <si>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</si>
  <si>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</si>
  <si>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</si>
  <si>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</si>
  <si>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</si>
  <si>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</si>
  <si>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</si>
  <si>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</si>
  <si>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</si>
  <si>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</si>
  <si>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</si>
  <si>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</si>
  <si>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</si>
  <si>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</si>
  <si>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</si>
  <si>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</si>
  <si>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</si>
  <si>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</si>
  <si>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</si>
  <si>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</si>
  <si>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</si>
  <si>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</si>
  <si>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</si>
  <si>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</si>
  <si>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</si>
  <si>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</si>
  <si>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</si>
  <si>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</si>
  <si>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</si>
  <si>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</si>
  <si>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</si>
  <si>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</si>
  <si>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</si>
  <si>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</si>
  <si>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</si>
  <si>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</si>
  <si>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</si>
  <si>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</si>
  <si>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</si>
  <si>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</si>
  <si>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</si>
  <si>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</si>
  <si>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</si>
  <si>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</si>
  <si>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</si>
  <si>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</si>
  <si>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</si>
  <si>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</si>
  <si>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</si>
  <si>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</si>
  <si>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</si>
  <si>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</si>
  <si>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</si>
  <si>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</si>
  <si>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</si>
  <si>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</si>
  <si>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</si>
  <si>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</si>
  <si>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</si>
  <si>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</si>
  <si>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</si>
  <si>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</si>
  <si>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</si>
  <si>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</si>
  <si>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</si>
  <si>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</si>
  <si>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</si>
  <si>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</si>
  <si>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</si>
  <si>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</si>
  <si>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</si>
  <si>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</si>
  <si>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</si>
  <si>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</si>
  <si>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</si>
  <si>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</si>
  <si>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</si>
  <si>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</si>
  <si>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</si>
  <si>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</si>
  <si>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</si>
  <si>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</si>
  <si>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</si>
  <si>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</si>
  <si>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</si>
  <si>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</si>
  <si>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</si>
  <si>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</si>
  <si>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</si>
  <si>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</si>
  <si>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</si>
  <si>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</si>
  <si>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</si>
  <si>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</si>
  <si>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</si>
  <si>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</si>
  <si>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</si>
  <si>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</si>
  <si>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</si>
  <si>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</si>
  <si>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</si>
  <si>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</si>
  <si>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</si>
  <si>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</si>
  <si>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</si>
  <si>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</si>
  <si>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</si>
  <si>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</si>
  <si>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</si>
  <si>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</si>
  <si>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</si>
  <si>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</si>
  <si>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</si>
  <si>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</si>
  <si>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</si>
  <si>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</si>
  <si>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</si>
  <si>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</si>
  <si>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</si>
  <si>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</si>
  <si>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</si>
  <si>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</si>
  <si>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</si>
  <si>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</si>
  <si>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</si>
  <si>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</si>
  <si>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</si>
  <si>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</si>
  <si>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</si>
  <si>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</si>
  <si>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</si>
  <si>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</si>
  <si>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</si>
  <si>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</si>
  <si>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</si>
  <si>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</si>
  <si>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</si>
  <si>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</si>
  <si>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</si>
  <si>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</si>
  <si>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</si>
  <si>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</si>
  <si>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</si>
  <si>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</si>
  <si>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</si>
  <si>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</si>
  <si>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</si>
  <si>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</si>
  <si>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</si>
  <si>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</si>
  <si>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</si>
  <si>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</si>
  <si>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</si>
  <si>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</si>
  <si>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</si>
  <si>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</si>
  <si>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</si>
  <si>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</si>
  <si>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</si>
  <si>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</si>
  <si>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</si>
  <si>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</si>
  <si>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</si>
  <si>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</si>
  <si>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</si>
  <si>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</si>
  <si>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</si>
  <si>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</si>
  <si>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</si>
  <si>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</si>
  <si>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</si>
  <si>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</si>
  <si>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</si>
  <si>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</si>
  <si>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</si>
  <si>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</si>
  <si>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</si>
  <si>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</si>
  <si>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</si>
  <si>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</si>
  <si>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</si>
  <si>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</si>
  <si>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</si>
  <si>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</si>
  <si>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</si>
  <si>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</si>
  <si>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</si>
  <si>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</si>
  <si>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</si>
  <si>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</si>
  <si>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</si>
  <si>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</si>
  <si>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</si>
  <si>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</si>
  <si>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</si>
  <si>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</si>
  <si>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</si>
  <si>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</si>
  <si>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</si>
  <si>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</si>
  <si>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</si>
  <si>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</si>
  <si>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</si>
  <si>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</si>
  <si>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</si>
  <si>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</si>
  <si>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</si>
  <si>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</si>
  <si>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</si>
  <si>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</si>
  <si>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</si>
  <si>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</si>
  <si>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</si>
  <si>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</si>
  <si>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</si>
  <si>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</si>
  <si>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</si>
  <si>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</si>
  <si>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</si>
  <si>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</si>
  <si>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</si>
  <si>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</si>
  <si>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</si>
  <si>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</si>
  <si>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</si>
  <si>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</si>
  <si>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</si>
  <si>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</si>
  <si>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</si>
  <si>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</si>
  <si>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</si>
  <si>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</si>
  <si>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</si>
  <si>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</si>
  <si>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</si>
  <si>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</si>
  <si>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</si>
  <si>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</si>
  <si>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</si>
  <si>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</si>
  <si>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</si>
  <si>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</si>
  <si>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</si>
  <si>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</si>
  <si>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</si>
  <si>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</si>
  <si>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</si>
  <si>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</si>
  <si>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</si>
  <si>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</si>
  <si>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</si>
  <si>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</si>
  <si>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</si>
  <si>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</si>
  <si>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</si>
  <si>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</si>
  <si>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</si>
  <si>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</si>
  <si>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</si>
  <si>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</si>
  <si>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</si>
  <si>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</si>
  <si>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</si>
  <si>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</si>
  <si>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</si>
  <si>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</si>
  <si>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</si>
  <si>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</si>
  <si>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</si>
  <si>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</si>
  <si>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</si>
  <si>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</si>
  <si>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</si>
  <si>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</si>
  <si>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</si>
  <si>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</si>
  <si>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</si>
  <si>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</si>
  <si>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</si>
  <si>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</si>
  <si>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</si>
  <si>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</si>
  <si>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</si>
  <si>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</si>
  <si>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</si>
  <si>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</si>
  <si>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</si>
  <si>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</si>
  <si>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</si>
  <si>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</si>
  <si>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</si>
  <si>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</si>
  <si>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</si>
  <si>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</si>
  <si>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</si>
  <si>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</si>
  <si>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</si>
  <si>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</si>
  <si>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</si>
  <si>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</si>
  <si>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</si>
  <si>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</si>
  <si>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</si>
  <si>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</si>
  <si>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</si>
  <si>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</si>
  <si>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</si>
  <si>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</si>
  <si>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</si>
  <si>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</si>
  <si>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</si>
  <si>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</si>
  <si>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</si>
  <si>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</si>
  <si>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</si>
  <si>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</si>
  <si>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</si>
  <si>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</si>
  <si>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</si>
  <si>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</si>
  <si>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</si>
  <si>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</si>
  <si>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</si>
  <si>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</si>
  <si>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</si>
  <si>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</si>
  <si>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</si>
  <si>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</si>
  <si>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</si>
  <si>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</si>
  <si>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</si>
  <si>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</si>
  <si>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</si>
  <si>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</si>
  <si>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</si>
  <si>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</si>
  <si>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</si>
  <si>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</si>
  <si>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</si>
  <si>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</si>
  <si>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</si>
  <si>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</si>
  <si>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</si>
  <si>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</si>
  <si>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</si>
  <si>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</si>
  <si>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</si>
  <si>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</si>
  <si>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</si>
  <si>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</si>
  <si>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</si>
  <si>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</si>
  <si>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</si>
  <si>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</si>
  <si>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</si>
  <si>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</si>
  <si>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</si>
  <si>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</si>
  <si>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</si>
  <si>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</si>
  <si>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</si>
  <si>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</si>
  <si>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</si>
  <si>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</si>
  <si>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</si>
  <si>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</si>
  <si>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</si>
  <si>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</si>
  <si>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</si>
  <si>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</si>
  <si>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</si>
  <si>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</si>
  <si>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</si>
  <si>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</si>
  <si>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</si>
  <si>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</si>
  <si>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</si>
  <si>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</si>
  <si>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</si>
  <si>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</si>
  <si>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</si>
  <si>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</si>
  <si>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</si>
  <si>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</si>
  <si>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</si>
  <si>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</si>
  <si>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</si>
  <si>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</si>
  <si>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</si>
  <si>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</si>
  <si>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</si>
  <si>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</si>
  <si>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</si>
  <si>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</si>
  <si>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</si>
  <si>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</si>
  <si>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</si>
  <si>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</si>
  <si>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</si>
  <si>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</si>
  <si>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</si>
  <si>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</si>
  <si>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</si>
  <si>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</si>
  <si>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</si>
  <si>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</si>
  <si>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</si>
  <si>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</si>
  <si>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</si>
  <si>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</si>
  <si>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</si>
  <si>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</si>
  <si>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</si>
  <si>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</si>
  <si>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</si>
  <si>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</si>
  <si>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</si>
  <si>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</si>
  <si>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</si>
  <si>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</si>
  <si>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</si>
  <si>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</si>
  <si>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</si>
  <si>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</si>
  <si>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</si>
  <si>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</si>
  <si>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</si>
  <si>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</si>
  <si>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</si>
  <si>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</si>
  <si>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</si>
  <si>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</si>
  <si>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</si>
  <si>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</si>
  <si>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</si>
  <si>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</si>
  <si>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</si>
  <si>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</si>
  <si>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</si>
  <si>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</si>
  <si>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</si>
  <si>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</si>
  <si>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</si>
  <si>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</si>
  <si>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</si>
  <si>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</si>
  <si>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</si>
  <si>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</si>
  <si>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</si>
  <si>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</si>
  <si>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</si>
  <si>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</si>
  <si>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</si>
  <si>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</si>
  <si>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</si>
  <si>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</si>
  <si>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</si>
  <si>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</si>
  <si>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</si>
  <si>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</si>
  <si>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</si>
  <si>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</si>
  <si>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</si>
  <si>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</si>
  <si>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</si>
  <si>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</si>
  <si>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</si>
  <si>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</si>
  <si>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</si>
  <si>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</si>
  <si>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</si>
  <si>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</si>
  <si>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</si>
  <si>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</si>
  <si>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</si>
  <si>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</si>
  <si>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</si>
  <si>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</si>
  <si>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</si>
  <si>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</si>
  <si>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</si>
  <si>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</si>
  <si>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</si>
  <si>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</si>
  <si>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</si>
  <si>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</si>
  <si>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</si>
  <si>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</si>
  <si>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</si>
  <si>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</si>
  <si>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</si>
  <si>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</si>
  <si>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</si>
  <si>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</si>
  <si>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</si>
  <si>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</si>
  <si>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</si>
  <si>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</si>
  <si>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</si>
  <si>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</si>
  <si>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</si>
  <si>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</si>
  <si>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</si>
  <si>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</si>
  <si>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</si>
  <si>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</si>
  <si>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</si>
  <si>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</si>
  <si>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</si>
  <si>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</si>
  <si>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</si>
  <si>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</si>
  <si>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</si>
  <si>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</si>
  <si>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</si>
  <si>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</si>
  <si>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</si>
  <si>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</si>
  <si>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</si>
  <si>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</si>
  <si>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</si>
  <si>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</si>
  <si>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</si>
  <si>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</si>
  <si>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</si>
  <si>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</si>
  <si>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</si>
  <si>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</si>
  <si>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</si>
  <si>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</si>
  <si>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</si>
  <si>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</si>
  <si>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</si>
  <si>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</si>
  <si>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</si>
  <si>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</si>
  <si>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</si>
  <si>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</si>
  <si>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</si>
  <si>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</si>
  <si>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</si>
  <si>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</si>
  <si>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</si>
  <si>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</si>
  <si>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</si>
  <si>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</si>
  <si>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</si>
  <si>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</si>
  <si>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</si>
  <si>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</si>
  <si>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</si>
  <si>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</si>
  <si>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</si>
  <si>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</si>
  <si>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</si>
  <si>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</si>
  <si>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</si>
  <si>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</si>
  <si>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</si>
  <si>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</si>
  <si>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</si>
  <si>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</si>
  <si>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</si>
  <si>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</si>
  <si>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</si>
  <si>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</si>
  <si>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</si>
  <si>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</si>
  <si>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</si>
  <si>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</si>
  <si>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</si>
  <si>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</si>
  <si>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</si>
  <si>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</si>
  <si>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</si>
  <si>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</si>
  <si>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</si>
  <si>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</si>
  <si>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</si>
  <si>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</si>
  <si>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</si>
  <si>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</si>
  <si>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</si>
  <si>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</si>
  <si>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</si>
  <si>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</si>
  <si>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</si>
  <si>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</si>
  <si>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</si>
  <si>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</si>
  <si>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</si>
  <si>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</si>
  <si>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</si>
  <si>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</si>
  <si>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</si>
  <si>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</si>
  <si>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</si>
  <si>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</si>
  <si>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</si>
  <si>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</si>
  <si>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</si>
  <si>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</si>
  <si>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</si>
  <si>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</si>
  <si>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</si>
  <si>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</si>
  <si>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</si>
  <si>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</si>
  <si>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</si>
  <si>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</si>
  <si>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</si>
  <si>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</si>
  <si>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</si>
  <si>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</si>
  <si>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</si>
  <si>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</si>
  <si>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</si>
  <si>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</si>
  <si>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</si>
  <si>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</si>
  <si>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</si>
  <si>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</si>
  <si>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</si>
  <si>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</si>
  <si>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</si>
  <si>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</si>
  <si>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</si>
  <si>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</si>
  <si>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</si>
  <si>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</si>
  <si>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</si>
  <si>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</si>
  <si>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</si>
  <si>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</si>
  <si>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</si>
  <si>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</si>
  <si>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</si>
  <si>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</si>
  <si>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</si>
  <si>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</si>
  <si>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</si>
  <si>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</si>
  <si>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</si>
  <si>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</si>
  <si>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</si>
  <si>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</si>
  <si>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</si>
  <si>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</si>
  <si>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</si>
  <si>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</si>
  <si>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</si>
  <si>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</si>
  <si>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</si>
  <si>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</si>
  <si>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</si>
  <si>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</si>
  <si>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</si>
  <si>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</si>
  <si>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</si>
  <si>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</si>
  <si>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</si>
  <si>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</si>
  <si>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</si>
  <si>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</si>
  <si>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</si>
  <si>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</si>
  <si>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</si>
  <si>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</si>
  <si>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</si>
  <si>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</si>
  <si>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</si>
  <si>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</si>
  <si>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</si>
  <si>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</si>
  <si>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</si>
  <si>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</si>
  <si>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</si>
  <si>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</si>
  <si>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</si>
  <si>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</si>
  <si>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</si>
  <si>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</si>
  <si>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</si>
  <si>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</si>
  <si>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</si>
  <si>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</si>
  <si>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</si>
  <si>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</si>
  <si>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</si>
  <si>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</si>
  <si>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</si>
  <si>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</si>
  <si>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</si>
  <si>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</si>
  <si>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</si>
  <si>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</si>
  <si>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</si>
  <si>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</si>
  <si>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</si>
  <si>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</si>
  <si>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</si>
  <si>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</si>
  <si>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</si>
  <si>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</si>
  <si>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</si>
  <si>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</si>
  <si>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</si>
  <si>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</si>
  <si>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</si>
  <si>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</si>
  <si>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</si>
  <si>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</si>
  <si>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</si>
  <si>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</si>
  <si>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</si>
  <si>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</si>
  <si>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</si>
  <si>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</si>
  <si>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</si>
  <si>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</si>
  <si>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</si>
  <si>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</si>
  <si>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</si>
  <si>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</si>
  <si>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</si>
  <si>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</si>
  <si>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</si>
  <si>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</si>
  <si>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</si>
  <si>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</si>
  <si>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</si>
  <si>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</si>
  <si>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</si>
  <si>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</si>
  <si>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</si>
  <si>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</si>
  <si>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</si>
  <si>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</si>
  <si>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</si>
  <si>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</si>
  <si>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</si>
  <si>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</si>
  <si>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</si>
  <si>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</si>
  <si>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</si>
  <si>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</si>
  <si>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</si>
  <si>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</si>
  <si>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</si>
  <si>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</si>
  <si>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</si>
  <si>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</si>
  <si>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</si>
  <si>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</si>
  <si>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</si>
  <si>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</si>
  <si>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</si>
  <si>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</si>
  <si>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</si>
  <si>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</si>
  <si>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</si>
  <si>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</si>
  <si>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</si>
  <si>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</si>
  <si>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</si>
  <si>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</si>
  <si>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</si>
  <si>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</si>
  <si>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</si>
  <si>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</si>
  <si>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</si>
  <si>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</si>
  <si>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</si>
  <si>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</si>
  <si>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</si>
  <si>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</si>
  <si>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</si>
  <si>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</si>
  <si>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</si>
  <si>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</si>
  <si>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</si>
  <si>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</si>
  <si>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</si>
  <si>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</si>
  <si>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</si>
  <si>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</si>
  <si>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</si>
  <si>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</si>
  <si>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</si>
  <si>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</si>
  <si>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</si>
  <si>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</si>
  <si>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</si>
  <si>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</si>
  <si>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</si>
  <si>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</si>
  <si>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</si>
  <si>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</si>
  <si>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</si>
  <si>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</si>
  <si>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</si>
  <si>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</si>
  <si>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</si>
  <si>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</si>
  <si>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</si>
  <si>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</si>
  <si>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</si>
  <si>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</si>
  <si>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</si>
  <si>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</si>
  <si>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</si>
  <si>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</si>
  <si>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</si>
  <si>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</si>
  <si>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</si>
  <si>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</si>
  <si>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</si>
  <si>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</si>
  <si>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</si>
  <si>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</si>
  <si>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</si>
  <si>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</si>
  <si>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</si>
  <si>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</si>
  <si>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</si>
  <si>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</si>
  <si>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</si>
  <si>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</si>
  <si>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</si>
  <si>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</si>
  <si>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</si>
  <si>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</si>
  <si>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</si>
  <si>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</si>
  <si>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</si>
  <si>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</si>
  <si>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</si>
  <si>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</si>
  <si>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</si>
  <si>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</si>
  <si>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</si>
  <si>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</si>
  <si>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</si>
  <si>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</si>
  <si>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</si>
  <si>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</si>
  <si>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</si>
  <si>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</si>
  <si>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</si>
  <si>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</si>
  <si>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</si>
  <si>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</si>
  <si>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</si>
  <si>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</si>
  <si>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</si>
  <si>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</si>
  <si>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</si>
  <si>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</si>
  <si>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</si>
  <si>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</si>
  <si>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</si>
  <si>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</si>
  <si>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</si>
  <si>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</si>
  <si>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</si>
  <si>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</si>
  <si>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</si>
  <si>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</si>
  <si>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</si>
  <si>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</si>
  <si>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</si>
  <si>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</si>
  <si>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</si>
  <si>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</si>
  <si>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</si>
  <si>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</si>
  <si>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</si>
  <si>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</si>
  <si>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</si>
  <si>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</si>
  <si>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</si>
  <si>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</si>
  <si>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</si>
  <si>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</si>
  <si>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</si>
  <si>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</si>
  <si>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</si>
  <si>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</si>
  <si>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</si>
  <si>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</si>
  <si>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</si>
  <si>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</si>
  <si>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</si>
  <si>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</si>
  <si>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</si>
  <si>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</si>
  <si>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</si>
  <si>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</si>
  <si>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</si>
  <si>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</si>
  <si>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</si>
  <si>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</si>
  <si>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</si>
  <si>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</si>
  <si>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</si>
  <si>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</si>
  <si>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</si>
  <si>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</si>
  <si>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</si>
  <si>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</si>
  <si>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</si>
  <si>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</si>
  <si>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</si>
  <si>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</si>
  <si>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</si>
  <si>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</si>
  <si>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</si>
  <si>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</si>
  <si>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</si>
  <si>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</si>
  <si>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</si>
  <si>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</si>
  <si>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</si>
  <si>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</si>
  <si>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</si>
  <si>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</si>
  <si>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</si>
  <si>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</si>
  <si>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</si>
  <si>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</si>
  <si>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</si>
  <si>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</si>
  <si>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</si>
  <si>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</si>
  <si>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</si>
  <si>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</si>
  <si>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</si>
  <si>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</si>
  <si>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</si>
  <si>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</si>
  <si>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</si>
  <si>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</si>
  <si>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</si>
  <si>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</si>
  <si>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</si>
  <si>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</si>
  <si>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</si>
  <si>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</si>
  <si>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</si>
  <si>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</si>
  <si>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</si>
  <si>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</si>
  <si>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</si>
  <si>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</si>
  <si>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</si>
  <si>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</si>
  <si>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</si>
  <si>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</si>
  <si>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</si>
  <si>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</si>
  <si>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</si>
  <si>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</si>
  <si>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</si>
  <si>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</si>
  <si>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</si>
  <si>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</si>
  <si>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</si>
  <si>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</si>
  <si>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</si>
  <si>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</si>
  <si>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</si>
  <si>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</si>
  <si>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</si>
  <si>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</si>
  <si>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</si>
  <si>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</si>
  <si>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</si>
  <si>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</si>
  <si>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</si>
  <si>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</si>
  <si>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</si>
  <si>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</si>
  <si>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</si>
  <si>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</si>
  <si>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</si>
  <si>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</si>
  <si>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</si>
  <si>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</si>
  <si>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</si>
  <si>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</si>
  <si>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</si>
  <si>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</si>
  <si>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</si>
  <si>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</si>
  <si>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</si>
  <si>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</si>
  <si>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</si>
  <si>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</si>
  <si>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</si>
  <si>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</si>
  <si>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</si>
  <si>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</si>
  <si>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</si>
  <si>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</si>
  <si>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</si>
  <si>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</si>
  <si>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</si>
  <si>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</si>
  <si>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</si>
  <si>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</si>
  <si>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</si>
  <si>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</si>
  <si>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</si>
  <si>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</si>
  <si>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</si>
  <si>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</si>
  <si>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</si>
  <si>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</si>
  <si>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</si>
  <si>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</si>
  <si>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</si>
  <si>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</si>
  <si>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</si>
  <si>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</si>
  <si>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</si>
  <si>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</si>
  <si>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</si>
  <si>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</si>
  <si>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</si>
  <si>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</si>
  <si>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</si>
  <si>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</si>
  <si>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</si>
  <si>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</si>
  <si>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</si>
  <si>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</si>
  <si>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</si>
  <si>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</si>
  <si>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</si>
  <si>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</si>
  <si>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</si>
  <si>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</si>
  <si>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</si>
  <si>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</si>
  <si>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</si>
  <si>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</si>
  <si>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</si>
  <si>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</si>
  <si>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</si>
  <si>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</si>
  <si>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</si>
  <si>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</si>
  <si>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</si>
  <si>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</si>
  <si>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</si>
  <si>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</si>
  <si>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</si>
  <si>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</si>
  <si>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</si>
  <si>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</si>
  <si>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</si>
  <si>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</si>
  <si>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</si>
  <si>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</si>
  <si>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</si>
  <si>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</si>
  <si>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</si>
  <si>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</si>
  <si>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</si>
  <si>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</si>
  <si>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</si>
  <si>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</si>
  <si>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</si>
  <si>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</si>
  <si>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</si>
  <si>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</si>
  <si>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</si>
  <si>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</si>
  <si>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</si>
  <si>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</si>
  <si>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</si>
  <si>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</si>
  <si>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</si>
  <si>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</si>
  <si>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</si>
  <si>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</si>
  <si>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</si>
  <si>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</si>
  <si>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</si>
  <si>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</si>
  <si>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</si>
  <si>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</si>
  <si>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</si>
  <si>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</si>
  <si>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</si>
  <si>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</si>
  <si>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</si>
  <si>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</si>
  <si>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</si>
  <si>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</si>
  <si>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</si>
  <si>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</si>
  <si>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</si>
  <si>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</si>
  <si>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</si>
  <si>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</si>
  <si>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</si>
  <si>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</si>
  <si>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</si>
  <si>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</si>
  <si>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</si>
  <si>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</si>
  <si>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</si>
  <si>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</si>
  <si>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</si>
  <si>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</si>
  <si>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</si>
  <si>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</si>
  <si>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</si>
  <si>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</si>
  <si>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</si>
  <si>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</si>
  <si>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</si>
  <si>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</si>
  <si>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</si>
  <si>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</si>
  <si>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</si>
  <si>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</si>
  <si>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</si>
  <si>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</si>
  <si>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</si>
  <si>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</si>
  <si>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</si>
  <si>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</si>
  <si>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</si>
  <si>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</si>
  <si>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</si>
  <si>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</si>
  <si>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</si>
  <si>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</si>
  <si>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</si>
  <si>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</si>
  <si>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</si>
  <si>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</si>
  <si>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</si>
  <si>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</si>
  <si>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</si>
  <si>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</si>
  <si>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</si>
  <si>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</si>
  <si>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</si>
  <si>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</si>
  <si>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</si>
  <si>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</si>
  <si>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</si>
  <si>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</si>
  <si>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</si>
  <si>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</si>
  <si>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</si>
  <si>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</si>
  <si>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</si>
  <si>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</si>
  <si>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</si>
  <si>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</si>
  <si>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</si>
  <si>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</si>
  <si>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</si>
  <si>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</si>
  <si>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</si>
  <si>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</si>
  <si>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</si>
  <si>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</si>
  <si>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</si>
  <si>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</si>
  <si>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</si>
  <si>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</si>
  <si>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</si>
  <si>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</si>
  <si>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</si>
  <si>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</si>
  <si>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</si>
  <si>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</si>
  <si>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</si>
  <si>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</si>
  <si>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</si>
  <si>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</si>
  <si>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</si>
  <si>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</si>
  <si>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</si>
  <si>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</si>
  <si>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</si>
  <si>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</si>
  <si>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</si>
  <si>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</si>
  <si>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</si>
  <si>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</si>
  <si>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</si>
  <si>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</si>
  <si>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</si>
  <si>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</si>
  <si>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</si>
  <si>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</si>
  <si>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</si>
  <si>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</si>
  <si>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</si>
  <si>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</si>
  <si>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</si>
  <si>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</si>
  <si>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</si>
  <si>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</si>
  <si>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</si>
  <si>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</si>
  <si>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</si>
  <si>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</si>
  <si>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</si>
  <si>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</si>
  <si>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</si>
  <si>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</si>
  <si>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</si>
  <si>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</si>
  <si>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</si>
  <si>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</si>
  <si>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</si>
  <si>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</si>
  <si>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</si>
  <si>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</si>
  <si>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</si>
  <si>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</si>
  <si>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</si>
  <si>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</si>
  <si>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</si>
  <si>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</si>
  <si>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</si>
  <si>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</si>
  <si>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</si>
  <si>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</si>
  <si>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</si>
  <si>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</si>
  <si>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</si>
  <si>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</si>
  <si>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</si>
  <si>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</si>
  <si>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</si>
  <si>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</si>
  <si>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</si>
  <si>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</si>
  <si>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</si>
  <si>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</si>
  <si>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</si>
  <si>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</si>
  <si>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</si>
  <si>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</si>
  <si>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</si>
  <si>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</si>
  <si>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</si>
  <si>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</si>
  <si>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</si>
  <si>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</si>
  <si>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</si>
  <si>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</si>
  <si>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</si>
  <si>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</si>
  <si>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</si>
  <si>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</si>
  <si>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</si>
  <si>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</si>
  <si>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</si>
  <si>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</si>
  <si>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</si>
  <si>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</si>
  <si>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</si>
  <si>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</si>
  <si>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</si>
  <si>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</si>
  <si>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</si>
  <si>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</si>
  <si>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</si>
  <si>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</si>
  <si>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</si>
  <si>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</si>
  <si>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</si>
  <si>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</si>
  <si>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</si>
  <si>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</si>
  <si>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</si>
  <si>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</si>
  <si>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</si>
  <si>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</si>
  <si>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</si>
  <si>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</si>
  <si>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</si>
  <si>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</si>
  <si>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</si>
  <si>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</si>
  <si>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</si>
  <si>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</si>
  <si>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</si>
  <si>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</si>
  <si>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</si>
  <si>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</si>
  <si>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</si>
  <si>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</si>
  <si>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</si>
  <si>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</si>
  <si>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</si>
  <si>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</si>
  <si>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</si>
  <si>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</si>
  <si>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</si>
  <si>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</si>
  <si>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</si>
  <si>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</si>
  <si>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</si>
  <si>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</si>
  <si>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</si>
  <si>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</si>
  <si>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</si>
  <si>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</si>
  <si>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</si>
  <si>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</si>
  <si>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</si>
  <si>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</si>
  <si>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</si>
  <si>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</si>
  <si>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</si>
  <si>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</si>
  <si>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</si>
  <si>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</si>
  <si>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</si>
  <si>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</si>
  <si>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</si>
  <si>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</si>
  <si>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</si>
  <si>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</si>
  <si>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</si>
  <si>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</si>
  <si>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</si>
  <si>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</si>
  <si>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</si>
  <si>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</si>
  <si>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</si>
  <si>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</si>
  <si>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</si>
  <si>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</si>
  <si>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</si>
  <si>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</si>
  <si>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</si>
  <si>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</si>
  <si>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</si>
  <si>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</si>
  <si>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</si>
  <si>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</si>
  <si>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</si>
  <si>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</si>
  <si>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</si>
  <si>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</si>
  <si>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</si>
  <si>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</si>
  <si>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</si>
  <si>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</si>
  <si>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</si>
  <si>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</si>
  <si>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</si>
  <si>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</si>
  <si>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</si>
  <si>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</si>
  <si>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</si>
  <si>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</si>
  <si>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</si>
  <si>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</si>
  <si>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</si>
  <si>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</si>
  <si>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</si>
  <si>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</si>
  <si>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</si>
  <si>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</si>
  <si>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</si>
  <si>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</si>
  <si>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</si>
  <si>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</si>
  <si>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</si>
  <si>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</si>
  <si>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</si>
  <si>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</si>
  <si>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</si>
  <si>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</si>
  <si>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</si>
  <si>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</si>
  <si>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</si>
  <si>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</si>
  <si>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</si>
  <si>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</si>
  <si>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</si>
  <si>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</si>
  <si>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</si>
  <si>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</si>
  <si>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</si>
  <si>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</si>
  <si>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</si>
  <si>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</si>
  <si>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</si>
  <si>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</si>
  <si>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</si>
  <si>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</si>
  <si>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</si>
  <si>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</si>
  <si>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</si>
  <si>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</si>
  <si>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</si>
  <si>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</si>
  <si>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</si>
  <si>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</si>
  <si>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</si>
  <si>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</si>
  <si>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</si>
  <si>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</si>
  <si>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</si>
  <si>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</si>
  <si>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</si>
  <si>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</si>
  <si>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</si>
  <si>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</si>
  <si>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</si>
  <si>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</si>
  <si>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</si>
  <si>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</si>
  <si>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</si>
  <si>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</si>
  <si>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</si>
  <si>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</si>
  <si>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</si>
  <si>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</si>
  <si>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</si>
  <si>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</si>
  <si>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</si>
  <si>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</si>
  <si>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</si>
  <si>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</si>
  <si>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</si>
  <si>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</si>
  <si>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</si>
  <si>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</si>
  <si>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</si>
  <si>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</si>
  <si>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</si>
  <si>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</si>
  <si>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</si>
  <si>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</si>
  <si>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</si>
  <si>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</si>
  <si>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</si>
  <si>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</si>
  <si>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</si>
  <si>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</si>
  <si>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</si>
  <si>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</si>
  <si>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</si>
  <si>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</si>
  <si>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</si>
  <si>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</si>
  <si>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</si>
  <si>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</si>
  <si>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</si>
  <si>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</si>
  <si>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</si>
  <si>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</si>
  <si>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</si>
  <si>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</si>
  <si>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</si>
  <si>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</si>
  <si>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</si>
  <si>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</si>
  <si>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</si>
  <si>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</si>
  <si>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</si>
  <si>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</si>
  <si>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</si>
  <si>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</si>
  <si>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</si>
  <si>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</si>
  <si>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</si>
  <si>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</si>
  <si>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</si>
  <si>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</si>
  <si>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</si>
  <si>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</si>
  <si>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</si>
  <si>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</si>
  <si>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</si>
  <si>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</si>
  <si>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</si>
  <si>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</si>
  <si>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</si>
  <si>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</si>
  <si>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</si>
  <si>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</si>
  <si>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</si>
  <si>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</si>
  <si>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</si>
  <si>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</si>
  <si>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</si>
  <si>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</si>
  <si>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</si>
  <si>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</si>
  <si>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</si>
  <si>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</si>
  <si>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</si>
  <si>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</si>
  <si>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</si>
  <si>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</si>
  <si>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</si>
  <si>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</si>
  <si>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</si>
  <si>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</si>
  <si>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</si>
  <si>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</si>
  <si>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</si>
  <si>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</si>
  <si>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</si>
  <si>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</si>
  <si>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</si>
  <si>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</si>
  <si>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</si>
  <si>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</si>
  <si>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</si>
  <si>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</si>
  <si>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</si>
  <si>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</si>
  <si>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</si>
  <si>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</si>
  <si>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</si>
  <si>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</si>
  <si>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</si>
  <si>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</si>
  <si>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</si>
  <si>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</si>
  <si>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</si>
  <si>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</si>
  <si>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</si>
  <si>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</si>
  <si>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</si>
  <si>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</si>
  <si>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</si>
  <si>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</si>
  <si>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</si>
  <si>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</si>
  <si>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</si>
  <si>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</si>
  <si>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</si>
  <si>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</si>
  <si>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</si>
  <si>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</si>
  <si>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</si>
  <si>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</si>
  <si>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</si>
  <si>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</si>
  <si>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</si>
  <si>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</si>
  <si>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</si>
  <si>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</si>
  <si>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</si>
  <si>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</si>
  <si>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</si>
  <si>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</si>
  <si>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</si>
  <si>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</si>
  <si>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</si>
  <si>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</si>
  <si>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</si>
  <si>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</si>
  <si>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</si>
  <si>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</si>
  <si>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</si>
  <si>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</si>
  <si>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</si>
  <si>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</si>
  <si>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</si>
  <si>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</si>
  <si>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</si>
  <si>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</si>
  <si>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</si>
  <si>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</si>
  <si>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</si>
  <si>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</si>
  <si>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</si>
  <si>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</si>
  <si>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</si>
  <si>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</si>
  <si>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</si>
  <si>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</si>
  <si>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</si>
  <si>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</si>
  <si>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</si>
  <si>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</si>
  <si>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</si>
  <si>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</si>
  <si>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</si>
  <si>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</si>
  <si>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</si>
  <si>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</si>
  <si>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</si>
  <si>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</si>
  <si>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</si>
  <si>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</si>
  <si>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</si>
  <si>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</si>
  <si>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</si>
  <si>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</si>
  <si>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</si>
  <si>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</si>
  <si>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</si>
  <si>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</si>
  <si>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</si>
  <si>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</si>
  <si>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</si>
  <si>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</si>
  <si>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</si>
  <si>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</si>
  <si>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</si>
  <si>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</si>
  <si>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</si>
  <si>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</si>
  <si>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</si>
  <si>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</si>
  <si>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</si>
  <si>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</si>
  <si>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</si>
  <si>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</si>
  <si>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</si>
  <si>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</si>
  <si>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</si>
  <si>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</si>
  <si>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</si>
  <si>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</si>
  <si>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</si>
  <si>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</si>
  <si>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</si>
  <si>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</si>
  <si>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</si>
  <si>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</si>
  <si>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</si>
  <si>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</si>
  <si>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</si>
  <si>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</si>
  <si>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</si>
  <si>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</si>
  <si>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</si>
  <si>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</si>
  <si>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</si>
  <si>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</si>
  <si>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</si>
  <si>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</si>
  <si>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</si>
  <si>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</si>
  <si>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</si>
  <si>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</si>
  <si>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</si>
  <si>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</si>
  <si>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</si>
  <si>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</si>
  <si>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</si>
  <si>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</si>
  <si>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</si>
  <si>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</si>
  <si>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</si>
  <si>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</si>
  <si>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</si>
  <si>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</si>
  <si>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</si>
  <si>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</si>
  <si>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</si>
  <si>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</si>
  <si>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</si>
  <si>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</si>
  <si>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</si>
  <si>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</si>
  <si>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</si>
  <si>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</si>
  <si>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</si>
  <si>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</si>
  <si>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</si>
  <si>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</si>
  <si>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</si>
  <si>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</si>
  <si>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</si>
  <si>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</si>
  <si>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</si>
  <si>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</si>
  <si>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</si>
  <si>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</si>
  <si>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</si>
  <si>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</si>
  <si>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</si>
  <si>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</si>
  <si>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</si>
  <si>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</si>
  <si>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</si>
  <si>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</si>
  <si>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</si>
  <si>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</si>
  <si>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</si>
  <si>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</si>
  <si>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</si>
  <si>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</si>
  <si>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</si>
  <si>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</si>
  <si>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</si>
  <si>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</si>
  <si>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</si>
  <si>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</si>
  <si>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</si>
  <si>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</si>
  <si>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</si>
  <si>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</si>
  <si>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</si>
  <si>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</si>
  <si>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</si>
  <si>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</si>
  <si>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</si>
  <si>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</si>
  <si>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</si>
  <si>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</si>
  <si>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</si>
  <si>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</si>
  <si>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</si>
  <si>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</si>
  <si>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</si>
  <si>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</si>
  <si>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</si>
  <si>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</si>
  <si>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</si>
  <si>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</si>
  <si>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</si>
  <si>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</si>
  <si>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</si>
  <si>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</si>
  <si>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</si>
  <si>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</si>
  <si>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</si>
  <si>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</si>
  <si>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</si>
  <si>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</si>
  <si>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</si>
  <si>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</si>
  <si>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</si>
  <si>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</si>
  <si>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</si>
  <si>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</si>
  <si>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</si>
  <si>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</si>
  <si>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</si>
  <si>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</si>
  <si>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</si>
  <si>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</si>
  <si>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</si>
  <si>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</si>
  <si>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</si>
  <si>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</si>
  <si>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</si>
  <si>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</si>
  <si>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</si>
  <si>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</si>
  <si>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</si>
  <si>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</si>
  <si>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</si>
  <si>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</si>
  <si>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</si>
  <si>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</si>
  <si>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</si>
  <si>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</si>
  <si>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</si>
  <si>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</si>
  <si>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</si>
  <si>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</si>
  <si>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</si>
  <si>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</si>
  <si>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</si>
  <si>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</si>
  <si>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</si>
  <si>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</si>
  <si>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</si>
  <si>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</si>
  <si>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</si>
  <si>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</si>
  <si>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</si>
  <si>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</si>
  <si>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</si>
  <si>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</si>
  <si>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</si>
  <si>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</si>
  <si>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</si>
  <si>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</si>
  <si>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</si>
  <si>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</si>
  <si>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</si>
  <si>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</si>
  <si>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</si>
  <si>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</si>
  <si>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</si>
  <si>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</si>
  <si>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</si>
  <si>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</si>
  <si>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</si>
  <si>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</si>
  <si>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</si>
  <si>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</si>
  <si>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</si>
  <si>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</si>
  <si>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</si>
  <si>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</si>
  <si>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</si>
  <si>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</si>
  <si>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</si>
  <si>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</si>
  <si>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</si>
  <si>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</si>
  <si>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</si>
  <si>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</si>
  <si>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</si>
  <si>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</si>
  <si>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</si>
  <si>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</si>
  <si>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</si>
  <si>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</si>
  <si>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</si>
  <si>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</si>
  <si>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</si>
  <si>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</si>
  <si>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</si>
  <si>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</si>
  <si>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</si>
  <si>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</si>
  <si>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</si>
  <si>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</si>
  <si>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</si>
  <si>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</si>
  <si>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</si>
  <si>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</si>
  <si>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</si>
  <si>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</si>
  <si>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</si>
  <si>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</si>
  <si>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</si>
  <si>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</si>
  <si>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</si>
  <si>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</si>
  <si>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</si>
  <si>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</si>
  <si>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</si>
  <si>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</si>
  <si>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</si>
  <si>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</si>
  <si>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</si>
  <si>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</si>
  <si>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</si>
  <si>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</si>
  <si>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</si>
  <si>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</si>
  <si>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</si>
  <si>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</si>
  <si>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</si>
  <si>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</si>
  <si>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</si>
  <si>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</si>
  <si>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</si>
  <si>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</si>
  <si>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</si>
  <si>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</si>
  <si>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</si>
  <si>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</si>
  <si>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</si>
  <si>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</si>
  <si>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</si>
  <si>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</si>
  <si>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</si>
  <si>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</si>
  <si>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</si>
  <si>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</si>
  <si>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</si>
  <si>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</si>
  <si>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</si>
  <si>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</si>
  <si>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</si>
  <si>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</si>
  <si>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</si>
  <si>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</si>
  <si>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</si>
  <si>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</si>
  <si>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</si>
  <si>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</si>
  <si>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</si>
  <si>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</si>
  <si>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</si>
  <si>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</si>
  <si>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</si>
  <si>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</si>
  <si>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</si>
  <si>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</si>
  <si>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</si>
  <si>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</si>
  <si>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</si>
  <si>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</si>
  <si>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</si>
  <si>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</si>
  <si>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</si>
  <si>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</si>
  <si>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</si>
  <si>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</si>
  <si>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</si>
  <si>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</si>
  <si>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</si>
  <si>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</si>
  <si>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</si>
  <si>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</si>
  <si>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</si>
  <si>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</si>
  <si>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</si>
  <si>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</si>
  <si>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</si>
  <si>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</si>
  <si>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</si>
  <si>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</si>
  <si>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</si>
  <si>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</si>
  <si>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</si>
  <si>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</si>
  <si>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</si>
  <si>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</si>
  <si>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</si>
  <si>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</si>
  <si>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</si>
  <si>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</si>
  <si>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</si>
  <si>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</si>
  <si>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</si>
  <si>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</si>
  <si>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</si>
  <si>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</si>
  <si>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</si>
  <si>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</si>
  <si>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</si>
  <si>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</si>
  <si>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</si>
  <si>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</si>
  <si>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</si>
  <si>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</si>
  <si>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</si>
  <si>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</si>
  <si>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</si>
  <si>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</si>
  <si>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</si>
  <si>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</si>
  <si>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</si>
  <si>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</si>
  <si>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</si>
  <si>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</si>
  <si>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</si>
  <si>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</si>
  <si>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</si>
  <si>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</si>
  <si>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</si>
  <si>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</si>
  <si>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</si>
  <si>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</si>
  <si>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</si>
  <si>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</si>
  <si>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</si>
  <si>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</si>
  <si>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</si>
  <si>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</si>
  <si>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</si>
  <si>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</si>
  <si>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</si>
  <si>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</si>
  <si>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</si>
  <si>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</si>
  <si>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</si>
  <si>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</si>
  <si>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</si>
  <si>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</si>
  <si>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</si>
  <si>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</si>
  <si>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</si>
  <si>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</si>
  <si>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</si>
  <si>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</si>
  <si>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</si>
  <si>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</si>
  <si>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</si>
  <si>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</si>
  <si>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</si>
  <si>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</si>
  <si>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</si>
  <si>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</si>
  <si>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</si>
  <si>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</si>
  <si>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</si>
  <si>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</si>
  <si>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</si>
  <si>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</si>
  <si>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</si>
  <si>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</si>
  <si>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</si>
  <si>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</si>
  <si>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</si>
  <si>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</si>
  <si>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</si>
  <si>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</si>
  <si>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</si>
  <si>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</si>
  <si>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</si>
  <si>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</si>
  <si>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</si>
  <si>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</si>
  <si>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</si>
  <si>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</si>
  <si>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</si>
  <si>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</si>
  <si>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</si>
  <si>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</si>
  <si>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</si>
  <si>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</si>
  <si>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</si>
  <si>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</si>
  <si>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</si>
  <si>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</si>
  <si>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</si>
  <si>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</si>
  <si>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</si>
  <si>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</si>
  <si>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</si>
  <si>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</si>
  <si>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</si>
  <si>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</si>
  <si>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</si>
  <si>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</si>
  <si>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</si>
  <si>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</si>
  <si>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</si>
  <si>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</si>
  <si>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</si>
  <si>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</si>
  <si>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</si>
  <si>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</si>
  <si>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</si>
  <si>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</si>
  <si>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</si>
  <si>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</si>
  <si>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</si>
  <si>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</si>
  <si>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</si>
  <si>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</si>
  <si>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</si>
  <si>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</si>
  <si>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</si>
  <si>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</si>
  <si>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</si>
  <si>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</si>
  <si>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</si>
  <si>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</si>
  <si>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</si>
  <si>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</si>
  <si>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</si>
  <si>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</si>
  <si>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</si>
  <si>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</si>
  <si>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</si>
  <si>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</si>
  <si>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</si>
  <si>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</si>
  <si>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</si>
  <si>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</si>
  <si>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</si>
  <si>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</si>
  <si>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</si>
  <si>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</si>
  <si>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</si>
  <si>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</si>
  <si>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</si>
  <si>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</si>
  <si>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</si>
  <si>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</si>
  <si>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</si>
  <si>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</si>
  <si>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</si>
  <si>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</si>
  <si>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</si>
  <si>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</si>
  <si>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</si>
  <si>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</si>
  <si>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</si>
  <si>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</si>
  <si>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</si>
  <si>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</si>
  <si>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</si>
  <si>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</si>
  <si>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</si>
  <si>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</si>
  <si>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</si>
  <si>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</si>
  <si>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</si>
  <si>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</si>
  <si>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</si>
  <si>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</si>
  <si>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</si>
  <si>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</si>
  <si>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</si>
  <si>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</si>
  <si>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</si>
  <si>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</si>
  <si>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</si>
  <si>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</si>
  <si>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</si>
  <si>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</si>
  <si>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</si>
  <si>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</si>
  <si>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</si>
  <si>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</si>
  <si>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</si>
  <si>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</si>
  <si>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</si>
  <si>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</si>
  <si>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</si>
  <si>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</si>
  <si>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</si>
  <si>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</si>
  <si>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</si>
  <si>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</si>
  <si>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</si>
  <si>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</si>
  <si>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</si>
  <si>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</si>
  <si>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</si>
  <si>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</si>
  <si>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</si>
  <si>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</si>
  <si>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</si>
  <si>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</si>
  <si>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</si>
  <si>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</si>
  <si>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</si>
  <si>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</si>
  <si>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</si>
  <si>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</si>
  <si>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</si>
  <si>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</si>
  <si>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</si>
  <si>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</si>
  <si>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</si>
  <si>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</si>
  <si>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</si>
  <si>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</si>
  <si>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</si>
  <si>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</si>
  <si>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</si>
  <si>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</si>
  <si>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</si>
  <si>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</si>
  <si>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</si>
  <si>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</si>
  <si>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</si>
  <si>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</si>
  <si>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</si>
  <si>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</si>
  <si>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</si>
  <si>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</si>
  <si>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</si>
  <si>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</si>
  <si>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</si>
  <si>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</si>
  <si>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</si>
  <si>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</si>
  <si>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</si>
  <si>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</si>
  <si>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</si>
  <si>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</si>
  <si>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</si>
  <si>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</si>
  <si>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</si>
  <si>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</si>
  <si>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</si>
  <si>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</si>
  <si>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</si>
  <si>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</si>
  <si>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</si>
  <si>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</si>
  <si>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</si>
  <si>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</si>
  <si>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</si>
  <si>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</si>
  <si>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</si>
  <si>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</si>
  <si>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</si>
  <si>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</si>
  <si>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</si>
  <si>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</si>
  <si>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</si>
  <si>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</si>
  <si>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</si>
  <si>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</si>
  <si>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</si>
  <si>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</si>
  <si>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</si>
  <si>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</si>
  <si>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</si>
  <si>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</si>
  <si>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</si>
  <si>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</si>
  <si>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</si>
  <si>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</si>
  <si>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</si>
  <si>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</si>
  <si>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</si>
  <si>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</si>
  <si>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</si>
  <si>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</si>
  <si>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</si>
  <si>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</si>
  <si>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</si>
  <si>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</si>
  <si>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</si>
  <si>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</si>
  <si>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</si>
  <si>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</si>
  <si>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</si>
  <si>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</si>
  <si>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</si>
  <si>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</si>
  <si>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</si>
  <si>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</si>
  <si>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</si>
  <si>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</si>
  <si>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</si>
  <si>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</si>
  <si>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</si>
  <si>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</si>
  <si>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</si>
  <si>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</si>
  <si>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</si>
  <si>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</si>
  <si>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</si>
  <si>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</si>
  <si>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</si>
  <si>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</si>
  <si>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</si>
  <si>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</si>
  <si>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</si>
  <si>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</si>
  <si>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</si>
  <si>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</si>
  <si>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</si>
  <si>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</si>
  <si>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</si>
  <si>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</si>
  <si>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</si>
  <si>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</si>
  <si>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</si>
  <si>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</si>
  <si>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</si>
  <si>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</si>
  <si>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</si>
  <si>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</si>
  <si>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</si>
  <si>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</si>
  <si>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</si>
  <si>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</si>
  <si>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</si>
  <si>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</si>
  <si>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</si>
  <si>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</si>
  <si>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</si>
  <si>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</si>
  <si>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</si>
  <si>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</si>
  <si>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</si>
  <si>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</si>
  <si>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</si>
  <si>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</si>
  <si>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</si>
  <si>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</si>
  <si>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</si>
  <si>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</si>
  <si>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</si>
  <si>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</si>
  <si>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</si>
  <si>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</si>
  <si>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</si>
  <si>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</si>
  <si>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</si>
  <si>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</si>
  <si>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</si>
  <si>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</si>
  <si>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</si>
  <si>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</si>
  <si>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</si>
  <si>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</si>
  <si>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</si>
  <si>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</si>
  <si>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</si>
  <si>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</si>
  <si>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</si>
  <si>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</si>
  <si>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</si>
  <si>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</si>
  <si>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</si>
  <si>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</si>
  <si>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</si>
  <si>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</si>
  <si>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</si>
  <si>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</si>
  <si>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</si>
  <si>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</si>
  <si>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</si>
  <si>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</si>
  <si>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</si>
  <si>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</si>
  <si>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</si>
  <si>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</si>
  <si>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</si>
  <si>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</si>
  <si>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</si>
  <si>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</si>
  <si>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</si>
  <si>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</si>
  <si>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</si>
  <si>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</si>
  <si>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</si>
  <si>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</si>
  <si>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</si>
  <si>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</si>
  <si>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</si>
  <si>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</si>
  <si>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</si>
  <si>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</si>
  <si>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</si>
  <si>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</si>
  <si>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</si>
  <si>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</si>
  <si>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</si>
  <si>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</si>
  <si>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</si>
  <si>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</si>
  <si>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</si>
  <si>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</si>
  <si>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</si>
  <si>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</si>
  <si>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</si>
  <si>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</si>
  <si>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</si>
  <si>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</si>
  <si>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</si>
  <si>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</si>
  <si>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</si>
  <si>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</si>
  <si>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</si>
  <si>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</si>
  <si>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</si>
  <si>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</si>
  <si>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</si>
  <si>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</si>
  <si>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</si>
  <si>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</si>
  <si>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</si>
  <si>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</si>
  <si>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</si>
  <si>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</si>
  <si>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</si>
  <si>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</si>
  <si>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</si>
  <si>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</si>
  <si>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</si>
  <si>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</si>
  <si>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</si>
  <si>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</si>
  <si>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</si>
  <si>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</si>
  <si>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</si>
  <si>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</si>
  <si>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</si>
  <si>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</si>
  <si>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</si>
  <si>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</si>
  <si>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</si>
  <si>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</si>
  <si>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</si>
  <si>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</si>
  <si>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</si>
  <si>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</si>
  <si>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</si>
  <si>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</si>
  <si>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</si>
  <si>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</si>
  <si>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</si>
  <si>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</si>
  <si>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</si>
  <si>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</si>
  <si>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</si>
  <si>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</si>
  <si>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</si>
  <si>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</si>
  <si>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</si>
  <si>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</si>
  <si>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</si>
  <si>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</si>
  <si>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</si>
  <si>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</si>
  <si>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</si>
  <si>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</si>
  <si>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</si>
  <si>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</si>
  <si>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</si>
  <si>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</si>
  <si>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</si>
  <si>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</si>
  <si>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</si>
  <si>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</si>
  <si>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</si>
  <si>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</si>
  <si>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</si>
  <si>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</si>
  <si>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</si>
  <si>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</si>
  <si>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</si>
  <si>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</si>
  <si>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</si>
  <si>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</si>
  <si>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</si>
  <si>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</si>
  <si>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</si>
  <si>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</si>
  <si>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</si>
  <si>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</si>
  <si>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</si>
  <si>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</si>
  <si>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</si>
  <si>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</si>
  <si>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</si>
  <si>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</si>
  <si>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</si>
  <si>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</si>
  <si>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</si>
  <si>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</si>
  <si>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</si>
  <si>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</si>
  <si>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</si>
  <si>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</si>
  <si>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</si>
  <si>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</si>
  <si>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</si>
  <si>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</si>
  <si>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</si>
  <si>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</si>
  <si>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</si>
  <si>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</si>
  <si>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</si>
  <si>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</si>
  <si>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</si>
  <si>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</si>
  <si>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</si>
  <si>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</si>
  <si>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</si>
  <si>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</si>
  <si>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</si>
  <si>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</si>
  <si>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</si>
  <si>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</si>
  <si>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</si>
  <si>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</si>
  <si>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</si>
  <si>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</si>
  <si>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</si>
  <si>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</si>
  <si>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</si>
  <si>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</si>
  <si>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</si>
  <si>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</si>
  <si>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</si>
  <si>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</si>
  <si>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</si>
  <si>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</si>
  <si>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</si>
  <si>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</si>
  <si>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</si>
  <si>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</si>
  <si>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</si>
  <si>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</si>
  <si>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</si>
  <si>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</si>
  <si>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</si>
  <si>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</si>
  <si>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</si>
  <si>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</si>
  <si>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</si>
  <si>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</si>
  <si>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</si>
  <si>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</si>
  <si>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</si>
  <si>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</si>
  <si>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</si>
  <si>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</si>
  <si>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</si>
  <si>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</si>
  <si>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</si>
  <si>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</si>
  <si>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</si>
  <si>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</si>
  <si>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</si>
  <si>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</si>
  <si>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</si>
  <si>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</si>
  <si>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</si>
  <si>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</si>
  <si>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</si>
  <si>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</si>
  <si>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</si>
  <si>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</si>
  <si>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</si>
  <si>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</si>
  <si>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</si>
  <si>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</si>
  <si>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</si>
  <si>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</si>
  <si>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</si>
  <si>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</si>
  <si>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</si>
  <si>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</si>
  <si>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</si>
  <si>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</si>
  <si>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</si>
  <si>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</si>
  <si>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</si>
  <si>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</si>
  <si>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</si>
  <si>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</si>
  <si>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</si>
  <si>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</si>
  <si>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</si>
  <si>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</si>
  <si>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</si>
  <si>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</si>
  <si>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</si>
  <si>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</si>
  <si>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</si>
  <si>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</si>
  <si>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</si>
  <si>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</si>
  <si>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</si>
  <si>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</si>
  <si>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</si>
  <si>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</si>
  <si>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</si>
  <si>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</si>
  <si>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</si>
  <si>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</si>
  <si>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</si>
  <si>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</si>
  <si>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</si>
  <si>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</si>
  <si>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</si>
  <si>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</si>
  <si>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</si>
  <si>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</si>
  <si>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</si>
  <si>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</si>
  <si>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</si>
  <si>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</si>
  <si>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</si>
  <si>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</si>
  <si>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</si>
  <si>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</si>
  <si>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</si>
  <si>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</si>
  <si>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</si>
  <si>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</si>
  <si>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</si>
  <si>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</si>
  <si>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</si>
  <si>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</si>
  <si>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</si>
  <si>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</si>
  <si>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</si>
  <si>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</si>
  <si>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</si>
  <si>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</si>
  <si>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</si>
  <si>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</si>
  <si>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</si>
  <si>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</si>
  <si>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</si>
  <si>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</si>
  <si>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</si>
  <si>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</si>
  <si>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</si>
  <si>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</si>
  <si>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</si>
  <si>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</si>
  <si>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</si>
  <si>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</si>
  <si>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</si>
  <si>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</si>
  <si>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</si>
  <si>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</si>
  <si>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</si>
  <si>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</si>
  <si>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</si>
  <si>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</si>
  <si>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</si>
  <si>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</si>
  <si>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</si>
  <si>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</si>
  <si>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</si>
  <si>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</si>
  <si>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</si>
  <si>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</si>
  <si>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</si>
  <si>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</si>
  <si>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</si>
  <si>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</si>
  <si>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</si>
  <si>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</si>
  <si>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</si>
  <si>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</si>
  <si>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</si>
  <si>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</si>
  <si>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</si>
  <si>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</si>
  <si>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</si>
  <si>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</si>
  <si>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</si>
  <si>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</si>
  <si>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</si>
  <si>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</si>
  <si>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</si>
  <si>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</si>
  <si>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</si>
  <si>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</si>
  <si>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</si>
  <si>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</si>
  <si>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</si>
  <si>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</si>
  <si>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</si>
  <si>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</si>
  <si>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</si>
  <si>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</si>
  <si>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</si>
  <si>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</si>
  <si>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</si>
  <si>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</si>
  <si>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</si>
  <si>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</si>
  <si>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</si>
  <si>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</si>
  <si>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</si>
  <si>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</si>
  <si>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</si>
  <si>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</si>
  <si>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</si>
  <si>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</si>
  <si>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</si>
  <si>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</si>
  <si>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</si>
  <si>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</si>
  <si>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</si>
  <si>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</si>
  <si>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</si>
  <si>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</si>
  <si>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</si>
  <si>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</si>
  <si>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</si>
  <si>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</si>
  <si>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</si>
  <si>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</si>
  <si>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</si>
  <si>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</si>
  <si>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</si>
  <si>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</si>
  <si>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</si>
  <si>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</si>
  <si>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</si>
  <si>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</si>
  <si>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</si>
  <si>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</si>
  <si>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</si>
  <si>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</si>
  <si>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</si>
  <si>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</si>
  <si>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</si>
  <si>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</si>
  <si>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</si>
  <si>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</si>
  <si>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</si>
  <si>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</si>
  <si>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</si>
  <si>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</si>
  <si>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</si>
  <si>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</si>
  <si>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</si>
  <si>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</si>
  <si>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</si>
  <si>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</si>
  <si>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</si>
  <si>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</si>
  <si>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</si>
  <si>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</si>
  <si>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</si>
  <si>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</si>
  <si>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</si>
  <si>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</si>
  <si>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</si>
  <si>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</si>
  <si>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</si>
  <si>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</si>
  <si>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</si>
  <si>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</si>
  <si>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</si>
  <si>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</si>
  <si>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</si>
  <si>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</si>
  <si>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</si>
  <si>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</si>
  <si>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</si>
  <si>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</si>
  <si>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</si>
  <si>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</si>
  <si>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</si>
  <si>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</si>
  <si>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</si>
  <si>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</si>
  <si>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</si>
  <si>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</si>
  <si>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</si>
  <si>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</si>
  <si>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</si>
  <si>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</si>
  <si>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</si>
  <si>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</si>
  <si>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</si>
  <si>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</si>
  <si>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</si>
  <si>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</si>
  <si>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</si>
  <si>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</si>
  <si>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</si>
  <si>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</si>
  <si>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</si>
  <si>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</si>
  <si>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</si>
  <si>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</si>
  <si>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</si>
  <si>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</si>
  <si>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</si>
  <si>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</si>
  <si>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</si>
  <si>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</si>
  <si>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</si>
  <si>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</si>
  <si>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</si>
  <si>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</si>
  <si>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</si>
  <si>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</si>
  <si>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</si>
  <si>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</si>
  <si>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</si>
  <si>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</si>
  <si>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</si>
  <si>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</si>
  <si>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</si>
  <si>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</si>
  <si>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</si>
  <si>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</si>
  <si>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</si>
  <si>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</si>
  <si>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</si>
  <si>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</si>
  <si>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</si>
  <si>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</si>
  <si>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</si>
  <si>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</si>
  <si>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</si>
  <si>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</si>
  <si>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</si>
  <si>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</si>
  <si>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</si>
  <si>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</si>
  <si>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</si>
  <si>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</si>
  <si>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</si>
  <si>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</si>
  <si>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</si>
  <si>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</si>
  <si>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</si>
  <si>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</si>
  <si>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</si>
  <si>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</si>
  <si>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</si>
  <si>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</si>
  <si>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</si>
  <si>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</si>
  <si>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</si>
  <si>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</si>
  <si>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</si>
  <si>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</si>
  <si>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</si>
  <si>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</si>
  <si>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</si>
  <si>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</si>
  <si>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</si>
  <si>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</si>
  <si>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</si>
  <si>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</si>
  <si>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</si>
  <si>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</si>
  <si>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</si>
  <si>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</si>
  <si>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</si>
  <si>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</si>
  <si>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</si>
  <si>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</si>
  <si>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</si>
  <si>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</si>
  <si>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</si>
  <si>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</si>
  <si>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</si>
  <si>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</si>
  <si>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</si>
  <si>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</si>
  <si>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</si>
  <si>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</si>
  <si>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</si>
  <si>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</si>
  <si>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</si>
  <si>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</si>
  <si>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</si>
  <si>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</si>
  <si>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</si>
  <si>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</si>
  <si>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</si>
  <si>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</si>
  <si>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</si>
  <si>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</si>
  <si>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</si>
  <si>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</si>
  <si>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</si>
  <si>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</si>
  <si>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</si>
  <si>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</si>
  <si>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</si>
  <si>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</si>
  <si>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</si>
  <si>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</si>
  <si>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</si>
  <si>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</si>
  <si>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</si>
  <si>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</si>
  <si>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</si>
  <si>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</si>
  <si>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</si>
  <si>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</si>
  <si>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</si>
  <si>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</si>
  <si>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</si>
  <si>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</si>
  <si>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</si>
  <si>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</si>
  <si>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</si>
  <si>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</si>
  <si>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</si>
  <si>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</si>
  <si>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</si>
  <si>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</si>
  <si>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</si>
  <si>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</si>
  <si>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</si>
  <si>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</si>
  <si>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</si>
  <si>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</si>
  <si>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</si>
  <si>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</si>
  <si>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</si>
  <si>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</si>
  <si>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</si>
  <si>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</si>
  <si>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</si>
  <si>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</si>
  <si>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</si>
  <si>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</si>
  <si>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</si>
  <si>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</si>
  <si>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</si>
  <si>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</si>
  <si>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</si>
  <si>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</si>
  <si>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</si>
  <si>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</si>
  <si>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</si>
  <si>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</si>
  <si>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</si>
  <si>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</si>
  <si>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</si>
  <si>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</si>
  <si>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</si>
  <si>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</si>
  <si>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</si>
  <si>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</si>
  <si>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</si>
  <si>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</si>
  <si>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</si>
  <si>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</si>
  <si>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</si>
  <si>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</si>
  <si>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</si>
  <si>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</si>
  <si>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</si>
  <si>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</si>
  <si>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</si>
  <si>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</si>
  <si>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</si>
  <si>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</si>
  <si>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</si>
  <si>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</si>
  <si>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</si>
  <si>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</si>
  <si>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</si>
  <si>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</si>
  <si>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</si>
  <si>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</si>
  <si>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</si>
  <si>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</si>
  <si>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</si>
  <si>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</si>
  <si>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</si>
  <si>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</si>
  <si>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</si>
  <si>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</si>
  <si>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</si>
  <si>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</si>
  <si>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</si>
  <si>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</si>
  <si>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</si>
  <si>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</si>
  <si>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</si>
  <si>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</si>
  <si>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</si>
  <si>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</si>
  <si>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</si>
  <si>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</si>
  <si>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</si>
  <si>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</si>
  <si>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</si>
  <si>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</si>
  <si>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</si>
  <si>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</si>
  <si>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</si>
  <si>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</si>
  <si>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</si>
  <si>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</si>
  <si>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</si>
  <si>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</si>
  <si>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</si>
  <si>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</si>
  <si>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</si>
  <si>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</si>
  <si>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</si>
  <si>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</si>
  <si>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</si>
  <si>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</si>
  <si>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</si>
  <si>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</si>
  <si>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</si>
  <si>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</si>
  <si>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</si>
  <si>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</si>
  <si>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</si>
  <si>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</si>
  <si>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</si>
  <si>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</si>
  <si>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</si>
  <si>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</si>
  <si>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</si>
  <si>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</si>
  <si>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</si>
  <si>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</si>
  <si>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</si>
  <si>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</si>
  <si>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</si>
  <si>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</si>
  <si>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</si>
  <si>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</si>
  <si>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</si>
  <si>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</si>
  <si>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</si>
  <si>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</si>
  <si>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</si>
  <si>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</si>
  <si>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</si>
  <si>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</si>
  <si>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</si>
  <si>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</si>
  <si>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</si>
  <si>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</si>
  <si>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</si>
  <si>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</si>
  <si>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</si>
  <si>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</si>
  <si>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</si>
  <si>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</si>
  <si>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</si>
  <si>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</si>
  <si>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</si>
  <si>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</si>
  <si>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</si>
  <si>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</si>
  <si>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</si>
  <si>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</si>
  <si>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</si>
  <si>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</si>
  <si>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</si>
  <si>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</si>
  <si>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</si>
  <si>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</si>
  <si>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</si>
  <si>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</si>
  <si>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</si>
  <si>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</si>
  <si>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</si>
  <si>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</si>
  <si>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</si>
  <si>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</si>
  <si>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</si>
  <si>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</si>
  <si>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</si>
  <si>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</si>
  <si>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</si>
  <si>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</si>
  <si>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</si>
  <si>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</si>
  <si>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</si>
  <si>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</si>
  <si>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</si>
  <si>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</si>
  <si>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</si>
  <si>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</si>
  <si>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</si>
  <si>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</si>
  <si>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</si>
  <si>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</si>
  <si>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</si>
  <si>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</si>
  <si>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</si>
  <si>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</si>
  <si>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</si>
  <si>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</si>
  <si>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</si>
  <si>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</si>
  <si>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</si>
  <si>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</si>
  <si>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</si>
  <si>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</si>
  <si>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</si>
  <si>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</si>
  <si>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</si>
  <si>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</si>
  <si>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</si>
  <si>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</si>
  <si>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</si>
  <si>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</si>
  <si>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</si>
  <si>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</si>
  <si>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</si>
  <si>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</si>
  <si>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</si>
  <si>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</si>
  <si>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</si>
  <si>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</si>
  <si>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</si>
  <si>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</si>
  <si>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</si>
  <si>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</si>
  <si>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</si>
  <si>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</si>
  <si>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</si>
  <si>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</si>
  <si>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</si>
  <si>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</si>
  <si>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</si>
  <si>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</si>
  <si>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</si>
  <si>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</si>
  <si>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</si>
  <si>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</si>
  <si>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</si>
  <si>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</si>
  <si>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</si>
  <si>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</si>
  <si>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</si>
  <si>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</si>
  <si>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</si>
  <si>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</si>
  <si>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</si>
  <si>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</si>
  <si>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</si>
  <si>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</si>
  <si>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</si>
  <si>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</si>
  <si>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</si>
  <si>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</si>
  <si>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</si>
  <si>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</si>
  <si>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</si>
  <si>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</si>
  <si>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</si>
  <si>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</si>
  <si>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</si>
  <si>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</si>
  <si>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</si>
  <si>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</si>
  <si>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</si>
  <si>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</si>
  <si>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</si>
  <si>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</si>
  <si>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</si>
  <si>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</si>
  <si>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</si>
  <si>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</si>
  <si>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</si>
  <si>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</si>
  <si>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</si>
  <si>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</si>
  <si>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</si>
  <si>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</si>
  <si>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</si>
  <si>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</si>
  <si>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</si>
  <si>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</si>
  <si>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</si>
  <si>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</si>
  <si>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</si>
  <si>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</si>
  <si>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</si>
  <si>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</si>
  <si>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</si>
  <si>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</si>
  <si>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</si>
  <si>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</si>
  <si>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</si>
  <si>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</si>
  <si>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</si>
  <si>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</si>
  <si>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</si>
  <si>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</si>
  <si>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</si>
  <si>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</si>
  <si>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</si>
  <si>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</si>
  <si>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</si>
  <si>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</si>
  <si>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</si>
  <si>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</si>
  <si>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</si>
  <si>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</si>
  <si>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</si>
  <si>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</si>
  <si>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</si>
  <si>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</si>
  <si>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</si>
  <si>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</si>
  <si>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</si>
  <si>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</si>
  <si>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</si>
  <si>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</si>
  <si>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</si>
  <si>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</si>
  <si>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</si>
  <si>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</si>
  <si>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</si>
  <si>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</si>
  <si>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</si>
  <si>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</si>
  <si>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</si>
  <si>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</si>
  <si>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</si>
  <si>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</si>
  <si>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</si>
  <si>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</si>
  <si>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</si>
  <si>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</si>
  <si>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</si>
  <si>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</si>
  <si>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</si>
  <si>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</si>
  <si>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</si>
  <si>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</si>
  <si>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</si>
  <si>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</si>
  <si>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</si>
  <si>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</si>
  <si>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</si>
  <si>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</si>
  <si>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</si>
  <si>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</si>
  <si>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</si>
  <si>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</si>
  <si>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</si>
  <si>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</si>
  <si>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</si>
  <si>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</si>
  <si>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</si>
  <si>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</si>
  <si>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</si>
  <si>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</si>
  <si>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</si>
  <si>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</si>
  <si>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</si>
  <si>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</si>
  <si>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</si>
  <si>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</si>
  <si>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</si>
  <si>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</si>
  <si>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</si>
  <si>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</si>
  <si>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</si>
  <si>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</si>
  <si>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</si>
  <si>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</si>
  <si>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</si>
  <si>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</si>
  <si>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</si>
  <si>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</si>
  <si>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</si>
  <si>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</si>
  <si>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</si>
  <si>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</si>
  <si>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</si>
  <si>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</si>
  <si>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</si>
  <si>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</si>
  <si>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</si>
  <si>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</si>
  <si>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</si>
  <si>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</si>
  <si>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</si>
  <si>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</si>
  <si>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</si>
  <si>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</si>
  <si>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</si>
  <si>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</si>
  <si>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</si>
  <si>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</si>
  <si>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</si>
  <si>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</si>
  <si>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</si>
  <si>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</si>
  <si>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</si>
  <si>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</si>
  <si>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</si>
  <si>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</si>
  <si>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</si>
  <si>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</si>
  <si>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</si>
  <si>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</si>
  <si>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</si>
  <si>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</si>
  <si>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</si>
  <si>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</si>
  <si>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</si>
  <si>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</si>
  <si>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</si>
  <si>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</si>
  <si>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</si>
  <si>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</si>
  <si>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</si>
  <si>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</si>
  <si>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</si>
  <si>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</si>
  <si>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</si>
  <si>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</si>
  <si>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</si>
  <si>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</si>
  <si>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</si>
  <si>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</si>
  <si>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</si>
  <si>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</si>
  <si>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</si>
  <si>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</si>
  <si>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</si>
  <si>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</si>
  <si>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</si>
  <si>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</si>
  <si>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</si>
  <si>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</si>
  <si>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</si>
  <si>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</si>
  <si>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</si>
  <si>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</si>
  <si>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</si>
  <si>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</si>
  <si>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</si>
  <si>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</si>
  <si>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</si>
  <si>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</si>
  <si>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</si>
  <si>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</si>
  <si>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</si>
  <si>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</si>
  <si>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</si>
  <si>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</si>
  <si>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</si>
  <si>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</si>
  <si>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</si>
  <si>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</si>
  <si>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</si>
  <si>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</si>
  <si>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</si>
  <si>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</si>
  <si>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</si>
  <si>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</si>
  <si>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</si>
  <si>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</si>
  <si>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</si>
  <si>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</si>
  <si>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</si>
  <si>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</si>
  <si>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</si>
  <si>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</si>
  <si>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</si>
  <si>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</si>
  <si>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</si>
  <si>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</si>
  <si>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</si>
  <si>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</si>
  <si>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</si>
  <si>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</si>
  <si>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</si>
  <si>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</si>
  <si>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</si>
  <si>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</si>
  <si>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</si>
  <si>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</si>
  <si>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</si>
  <si>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</si>
  <si>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</si>
  <si>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</si>
  <si>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</si>
  <si>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</si>
  <si>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</si>
  <si>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</si>
  <si>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</si>
  <si>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</si>
  <si>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</si>
  <si>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</si>
  <si>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</si>
  <si>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</si>
  <si>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</si>
  <si>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</si>
  <si>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</si>
  <si>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</si>
  <si>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</si>
  <si>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</si>
  <si>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</si>
  <si>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</si>
  <si>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</si>
  <si>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</si>
  <si>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</si>
  <si>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</si>
  <si>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</si>
  <si>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</si>
  <si>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</si>
  <si>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</si>
  <si>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</si>
  <si>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</si>
  <si>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</si>
  <si>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</si>
  <si>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</si>
  <si>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</si>
  <si>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</si>
  <si>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</si>
  <si>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</si>
  <si>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</si>
  <si>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</si>
  <si>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</si>
  <si>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</si>
  <si>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</si>
  <si>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</si>
  <si>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</si>
  <si>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</si>
  <si>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</si>
  <si>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</si>
  <si>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</si>
  <si>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</si>
  <si>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</si>
  <si>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</si>
  <si>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</si>
  <si>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</si>
  <si>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</si>
  <si>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</si>
  <si>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</si>
  <si>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</si>
  <si>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</si>
  <si>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</si>
  <si>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</si>
  <si>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</si>
  <si>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</si>
  <si>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</si>
  <si>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</si>
  <si>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</si>
  <si>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</si>
  <si>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</si>
  <si>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</si>
  <si>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</si>
  <si>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</si>
  <si>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</si>
  <si>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</si>
  <si>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</si>
  <si>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</si>
  <si>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</si>
  <si>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</si>
  <si>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</si>
  <si>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</si>
  <si>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</si>
  <si>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</si>
  <si>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</si>
  <si>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</si>
  <si>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</si>
  <si>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</si>
  <si>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</si>
  <si>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</si>
  <si>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</si>
  <si>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</si>
  <si>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</si>
  <si>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</si>
  <si>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</si>
  <si>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</si>
  <si>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</si>
  <si>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</si>
  <si>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</si>
  <si>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</si>
  <si>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</si>
  <si>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</si>
  <si>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</si>
  <si>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</si>
  <si>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</si>
  <si>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</si>
  <si>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</si>
  <si>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</si>
  <si>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</si>
  <si>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</si>
  <si>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</si>
  <si>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</si>
  <si>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</si>
  <si>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</si>
  <si>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</si>
  <si>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</si>
  <si>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</si>
  <si>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</si>
  <si>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</si>
  <si>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</si>
  <si>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</si>
  <si>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</si>
  <si>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</si>
  <si>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</si>
  <si>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</si>
  <si>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</si>
  <si>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</si>
  <si>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</si>
  <si>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</si>
  <si>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</si>
  <si>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</si>
  <si>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</si>
  <si>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</si>
  <si>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</si>
  <si>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</si>
  <si>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</si>
  <si>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</si>
  <si>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</si>
  <si>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</si>
  <si>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</si>
  <si>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</si>
  <si>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</si>
  <si>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</si>
  <si>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</si>
  <si>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</si>
  <si>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</si>
  <si>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</si>
  <si>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</si>
  <si>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</si>
  <si>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</si>
  <si>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</si>
  <si>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</si>
  <si>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</si>
  <si>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</si>
  <si>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</si>
  <si>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</si>
  <si>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</si>
  <si>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</si>
  <si>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</si>
  <si>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</si>
  <si>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</si>
  <si>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</si>
  <si>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</si>
  <si>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</si>
  <si>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</si>
  <si>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</si>
  <si>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</si>
  <si>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</si>
  <si>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</si>
  <si>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</si>
  <si>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</si>
  <si>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</si>
  <si>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</si>
  <si>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</si>
  <si>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</si>
  <si>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</si>
  <si>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</si>
  <si>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</si>
  <si>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</si>
  <si>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</si>
  <si>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</si>
  <si>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</si>
  <si>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</si>
  <si>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</si>
  <si>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</si>
  <si>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</si>
  <si>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</si>
  <si>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</si>
  <si>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</si>
  <si>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</si>
  <si>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</si>
  <si>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</si>
  <si>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</si>
  <si>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</si>
  <si>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</si>
  <si>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</si>
  <si>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</si>
  <si>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</si>
  <si>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</si>
  <si>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</si>
  <si>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</si>
  <si>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</si>
  <si>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</si>
  <si>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</si>
  <si>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</si>
  <si>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</si>
  <si>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</si>
  <si>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</si>
  <si>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</si>
  <si>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</si>
  <si>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</si>
  <si>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</si>
  <si>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</si>
  <si>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</si>
  <si>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</si>
  <si>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</si>
  <si>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</si>
  <si>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</si>
  <si>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</si>
  <si>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</si>
  <si>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</si>
  <si>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</si>
  <si>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</si>
  <si>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</si>
  <si>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</si>
  <si>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</si>
  <si>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</si>
  <si>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</si>
  <si>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</si>
  <si>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</si>
  <si>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</si>
  <si>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</si>
  <si>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</si>
  <si>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</si>
  <si>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</si>
  <si>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</si>
  <si>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</si>
  <si>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</si>
  <si>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</si>
  <si>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</si>
  <si>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</si>
  <si>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</si>
  <si>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</si>
  <si>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</si>
  <si>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</si>
  <si>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</si>
  <si>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</si>
  <si>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</si>
  <si>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</si>
  <si>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</si>
  <si>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</si>
  <si>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</si>
  <si>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</si>
  <si>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</si>
  <si>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</si>
  <si>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</si>
  <si>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</si>
  <si>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</si>
  <si>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</si>
  <si>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</si>
  <si>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</si>
  <si>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</si>
  <si>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</si>
  <si>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</si>
  <si>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</si>
  <si>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</si>
  <si>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</si>
  <si>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</si>
  <si>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</si>
  <si>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</si>
  <si>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</si>
  <si>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</si>
  <si>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</si>
  <si>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</si>
  <si>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</si>
  <si>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</si>
  <si>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</si>
  <si>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</si>
  <si>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</si>
  <si>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</si>
  <si>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</si>
  <si>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</si>
  <si>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</si>
  <si>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</si>
  <si>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</si>
  <si>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</si>
  <si>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</si>
  <si>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</si>
  <si>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</si>
  <si>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</si>
  <si>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</si>
  <si>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</si>
  <si>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</si>
  <si>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</si>
  <si>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</si>
  <si>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</si>
  <si>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</si>
  <si>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</si>
  <si>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</si>
  <si>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</si>
  <si>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</si>
  <si>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</si>
  <si>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</si>
  <si>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</si>
  <si>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</si>
  <si>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</si>
  <si>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</si>
  <si>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</si>
  <si>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</si>
  <si>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</si>
  <si>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</si>
  <si>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</si>
  <si>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</si>
  <si>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</si>
  <si>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</si>
  <si>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</si>
  <si>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</si>
  <si>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</si>
  <si>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</si>
  <si>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</si>
  <si>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</si>
  <si>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</si>
  <si>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</si>
  <si>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</si>
  <si>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</si>
  <si>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</si>
  <si>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</si>
  <si>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</si>
  <si>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</si>
  <si>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</si>
  <si>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</si>
  <si>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</si>
  <si>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</si>
  <si>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</si>
  <si>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</si>
  <si>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</si>
  <si>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</si>
  <si>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</si>
  <si>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</si>
  <si>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</si>
  <si>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</si>
  <si>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</si>
  <si>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</si>
  <si>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</si>
  <si>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</si>
  <si>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</si>
  <si>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</si>
  <si>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</si>
  <si>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</si>
  <si>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</si>
  <si>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</si>
  <si>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</si>
  <si>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</si>
  <si>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</si>
  <si>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</si>
  <si>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</si>
  <si>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</si>
  <si>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</si>
  <si>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</si>
  <si>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</si>
  <si>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</si>
  <si>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</si>
  <si>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</si>
  <si>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</si>
  <si>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</si>
  <si>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</si>
  <si>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</si>
  <si>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</si>
  <si>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</si>
  <si>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</si>
  <si>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</si>
  <si>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</si>
  <si>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</si>
  <si>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</si>
  <si>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</si>
  <si>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</si>
  <si>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</si>
  <si>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</si>
  <si>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</si>
  <si>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</si>
  <si>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</si>
  <si>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</si>
  <si>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</si>
  <si>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</si>
  <si>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</si>
  <si>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</si>
  <si>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</si>
  <si>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</si>
  <si>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</si>
  <si>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</si>
  <si>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</si>
  <si>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</si>
  <si>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</si>
  <si>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</si>
  <si>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</si>
  <si>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</si>
  <si>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</si>
  <si>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</si>
  <si>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</si>
  <si>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</si>
  <si>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</si>
  <si>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</si>
  <si>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</si>
  <si>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</si>
  <si>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</si>
  <si>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</si>
  <si>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</si>
  <si>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</si>
  <si>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</si>
  <si>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</si>
  <si>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</si>
  <si>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</si>
  <si>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</si>
  <si>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</si>
  <si>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</si>
  <si>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</si>
  <si>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</si>
  <si>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</si>
  <si>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</si>
  <si>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</si>
  <si>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</si>
  <si>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</si>
  <si>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</si>
  <si>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</si>
  <si>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</si>
  <si>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</si>
  <si>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</si>
  <si>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</si>
  <si>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</si>
  <si>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</si>
  <si>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</si>
  <si>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</si>
  <si>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</si>
  <si>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</si>
  <si>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</si>
  <si>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</si>
  <si>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</si>
  <si>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</si>
  <si>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</si>
  <si>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</si>
  <si>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</si>
  <si>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</si>
  <si>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</si>
  <si>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</si>
  <si>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</si>
  <si>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</si>
  <si>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</si>
  <si>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</si>
  <si>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</si>
  <si>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</si>
  <si>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</si>
  <si>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</si>
  <si>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</si>
  <si>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</si>
  <si>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</si>
  <si>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</si>
  <si>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</si>
  <si>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</si>
  <si>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</si>
  <si>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</si>
  <si>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</si>
  <si>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</si>
  <si>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</si>
  <si>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</si>
  <si>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</si>
  <si>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</si>
  <si>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</si>
  <si>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</si>
  <si>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</si>
  <si>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</si>
  <si>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</si>
  <si>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</si>
  <si>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</si>
  <si>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</si>
  <si>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</si>
  <si>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</si>
  <si>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</si>
  <si>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</si>
  <si>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</si>
  <si>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</si>
  <si>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</si>
  <si>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</si>
  <si>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</si>
  <si>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</si>
  <si>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</si>
  <si>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</si>
  <si>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</si>
  <si>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</si>
  <si>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</si>
  <si>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</si>
  <si>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</si>
  <si>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</si>
  <si>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</si>
  <si>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</si>
  <si>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</si>
  <si>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</si>
  <si>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</si>
  <si>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</si>
  <si>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</si>
  <si>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</si>
  <si>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</si>
  <si>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</si>
  <si>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</si>
  <si>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</si>
  <si>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</si>
  <si>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</si>
  <si>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</si>
  <si>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</si>
  <si>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</si>
  <si>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</si>
  <si>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</si>
  <si>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</si>
  <si>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</si>
  <si>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</si>
  <si>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</si>
  <si>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</si>
  <si>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</si>
  <si>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</si>
  <si>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</si>
  <si>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</si>
  <si>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</si>
  <si>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</si>
  <si>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</si>
  <si>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</si>
  <si>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</si>
  <si>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</si>
  <si>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</si>
  <si>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</si>
  <si>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</si>
  <si>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</si>
  <si>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</si>
  <si>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</si>
  <si>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</si>
  <si>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</si>
  <si>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</si>
  <si>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</si>
  <si>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</si>
  <si>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</si>
  <si>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</si>
  <si>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</si>
  <si>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</si>
  <si>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</si>
  <si>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</si>
  <si>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</si>
  <si>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</si>
  <si>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</si>
  <si>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</si>
  <si>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</si>
  <si>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</si>
  <si>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</si>
  <si>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</si>
  <si>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</si>
  <si>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</si>
  <si>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</si>
  <si>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</si>
  <si>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</si>
  <si>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</si>
  <si>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</si>
  <si>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</si>
  <si>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</si>
  <si>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</si>
  <si>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</si>
  <si>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</si>
  <si>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</si>
  <si>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</si>
  <si>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</si>
  <si>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</si>
  <si>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</si>
  <si>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</si>
  <si>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</si>
  <si>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</si>
  <si>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</si>
  <si>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</si>
  <si>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</si>
  <si>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</si>
  <si>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</si>
  <si>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</si>
  <si>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</si>
  <si>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</si>
  <si>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</si>
  <si>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</si>
  <si>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</si>
  <si>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</si>
  <si>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</si>
  <si>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</si>
  <si>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</si>
  <si>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</si>
  <si>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</si>
  <si>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</si>
  <si>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</si>
  <si>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</si>
  <si>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</si>
  <si>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</si>
  <si>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</si>
  <si>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</si>
  <si>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</si>
  <si>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</si>
  <si>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</si>
  <si>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</si>
  <si>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</si>
  <si>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</si>
  <si>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</si>
  <si>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</si>
  <si>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</si>
  <si>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</si>
  <si>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</si>
  <si>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</si>
  <si>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</si>
  <si>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</si>
  <si>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</si>
  <si>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</si>
  <si>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</si>
  <si>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</si>
  <si>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</si>
  <si>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</si>
  <si>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</si>
  <si>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</si>
  <si>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</si>
  <si>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</si>
  <si>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</si>
  <si>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</si>
  <si>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</si>
  <si>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</si>
  <si>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</si>
  <si>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</si>
  <si>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</si>
  <si>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</si>
  <si>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</si>
  <si>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</si>
  <si>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</si>
  <si>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</si>
  <si>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</si>
  <si>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</si>
  <si>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</si>
  <si>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</si>
  <si>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</si>
  <si>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</si>
  <si>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</si>
  <si>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</si>
  <si>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</si>
  <si>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</si>
  <si>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</si>
  <si>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</si>
  <si>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</si>
  <si>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</si>
  <si>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</si>
  <si>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</si>
  <si>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</si>
  <si>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</si>
  <si>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</si>
  <si>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</si>
  <si>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</si>
  <si>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</si>
  <si>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</si>
  <si>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</si>
  <si>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</si>
  <si>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</si>
  <si>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</si>
  <si>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</si>
  <si>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</si>
  <si>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</si>
  <si>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</si>
  <si>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</si>
  <si>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</si>
  <si>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</si>
  <si>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</si>
  <si>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</si>
  <si>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</si>
  <si>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</si>
  <si>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</si>
  <si>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</si>
  <si>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</si>
  <si>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</si>
  <si>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</si>
  <si>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</si>
  <si>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</si>
  <si>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</si>
  <si>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</si>
  <si>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</si>
  <si>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</si>
  <si>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</si>
  <si>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</si>
  <si>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</si>
  <si>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</si>
  <si>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</si>
  <si>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</si>
  <si>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</si>
  <si>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</si>
  <si>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</si>
  <si>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</si>
  <si>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</si>
  <si>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</si>
  <si>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</si>
  <si>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</si>
  <si>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</si>
  <si>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</si>
  <si>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</si>
  <si>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</si>
  <si>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</si>
  <si>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</si>
  <si>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</si>
  <si>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</si>
  <si>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</si>
  <si>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</si>
  <si>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</si>
  <si>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</si>
  <si>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</si>
  <si>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</si>
  <si>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</si>
  <si>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</si>
  <si>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</si>
  <si>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</si>
  <si>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</si>
  <si>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</si>
  <si>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</si>
  <si>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</si>
  <si>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</si>
  <si>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</si>
  <si>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</si>
  <si>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</si>
  <si>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</si>
  <si>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</si>
  <si>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</si>
  <si>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</si>
  <si>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</si>
  <si>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</si>
  <si>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</si>
  <si>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</si>
  <si>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</si>
  <si>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</si>
  <si>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</si>
  <si>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</si>
  <si>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</si>
  <si>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</si>
  <si>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</si>
  <si>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</si>
  <si>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</si>
  <si>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</si>
  <si>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</si>
  <si>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</si>
  <si>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</si>
  <si>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</si>
  <si>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</si>
  <si>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</si>
  <si>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</si>
  <si>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</si>
  <si>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</si>
  <si>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</si>
  <si>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</si>
  <si>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</si>
  <si>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</si>
  <si>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</si>
  <si>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</si>
  <si>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</si>
  <si>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</si>
  <si>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</si>
  <si>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</si>
  <si>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</si>
  <si>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</si>
  <si>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</si>
  <si>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</si>
  <si>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</si>
  <si>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</si>
  <si>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</si>
  <si>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</si>
  <si>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</si>
  <si>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</si>
  <si>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</si>
  <si>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</si>
  <si>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</si>
  <si>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</si>
  <si>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</si>
  <si>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</si>
  <si>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</si>
  <si>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</si>
  <si>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</si>
  <si>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</si>
  <si>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</si>
  <si>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</si>
  <si>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</si>
  <si>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</si>
  <si>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</si>
  <si>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</si>
  <si>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</si>
  <si>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</si>
  <si>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</si>
  <si>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</si>
  <si>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</si>
  <si>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</si>
  <si>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</si>
  <si>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</si>
  <si>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</si>
  <si>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</si>
  <si>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</si>
  <si>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</si>
  <si>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</si>
  <si>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</si>
  <si>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</si>
  <si>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</si>
  <si>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</si>
  <si>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</si>
  <si>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</si>
  <si>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</si>
  <si>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</si>
  <si>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</si>
  <si>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</si>
  <si>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</si>
  <si>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</si>
  <si>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</si>
  <si>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</si>
  <si>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</si>
  <si>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</si>
  <si>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</si>
  <si>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</si>
  <si>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</si>
  <si>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</si>
  <si>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</si>
  <si>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</si>
  <si>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</si>
  <si>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</si>
  <si>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</si>
  <si>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</si>
  <si>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</si>
  <si>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</si>
  <si>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</si>
  <si>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</si>
  <si>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</si>
  <si>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</si>
  <si>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</si>
  <si>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</si>
  <si>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</si>
  <si>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</si>
  <si>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</si>
  <si>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</si>
  <si>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</si>
  <si>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</si>
  <si>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</si>
  <si>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</si>
  <si>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</si>
  <si>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</si>
  <si>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</si>
  <si>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</si>
  <si>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</si>
  <si>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</si>
  <si>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</si>
  <si>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</si>
  <si>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</si>
  <si>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</si>
  <si>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</si>
  <si>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</si>
  <si>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</si>
  <si>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</si>
  <si>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</si>
  <si>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</si>
  <si>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</si>
  <si>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</si>
  <si>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</si>
  <si>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</si>
  <si>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</si>
  <si>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</si>
  <si>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</si>
  <si>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</si>
  <si>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</si>
  <si>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</si>
  <si>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</si>
  <si>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</si>
  <si>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</si>
  <si>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</si>
  <si>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</si>
  <si>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</si>
  <si>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</si>
  <si>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</si>
  <si>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</si>
  <si>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</si>
  <si>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</si>
  <si>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</si>
  <si>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</si>
  <si>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</si>
  <si>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</si>
  <si>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</si>
  <si>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</si>
  <si>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</si>
  <si>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</si>
  <si>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</si>
  <si>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</si>
  <si>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</si>
  <si>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</si>
  <si>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</si>
  <si>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</si>
  <si>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</si>
  <si>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</si>
  <si>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</si>
  <si>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</si>
  <si>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</si>
  <si>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</si>
  <si>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</si>
  <si>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</si>
  <si>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</si>
  <si>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</si>
  <si>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</si>
  <si>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</si>
  <si>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</si>
  <si>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</si>
  <si>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</si>
  <si>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</si>
  <si>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</si>
  <si>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</si>
  <si>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</si>
  <si>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</si>
  <si>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</si>
  <si>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</si>
  <si>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</si>
  <si>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</si>
  <si>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</si>
  <si>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</si>
  <si>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</si>
  <si>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</si>
  <si>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</si>
  <si>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</si>
  <si>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</si>
  <si>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</si>
  <si>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</si>
  <si>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</si>
  <si>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</si>
  <si>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</si>
  <si>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</si>
  <si>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</si>
  <si>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</si>
  <si>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</si>
  <si>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</si>
  <si>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</si>
  <si>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</si>
  <si>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</si>
  <si>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</si>
  <si>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</si>
  <si>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</si>
  <si>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</si>
  <si>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</si>
  <si>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</si>
  <si>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</si>
  <si>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</si>
  <si>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</si>
  <si>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</si>
  <si>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</si>
  <si>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</si>
  <si>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</si>
  <si>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</si>
  <si>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</si>
  <si>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</si>
  <si>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</si>
  <si>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</si>
  <si>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</si>
  <si>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</si>
  <si>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</si>
  <si>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</si>
  <si>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</si>
  <si>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</si>
  <si>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</si>
  <si>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</si>
  <si>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</si>
  <si>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</si>
  <si>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</si>
  <si>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</si>
  <si>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</si>
  <si>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</si>
  <si>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</si>
  <si>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</si>
  <si>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</si>
  <si>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</si>
  <si>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</si>
  <si>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</si>
  <si>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</si>
  <si>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</si>
  <si>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</si>
  <si>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</si>
  <si>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</si>
  <si>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</si>
  <si>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</si>
  <si>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</si>
  <si>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</si>
  <si>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</si>
  <si>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</si>
  <si>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</si>
  <si>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</si>
  <si>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</si>
  <si>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</si>
  <si>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</si>
  <si>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</si>
  <si>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</si>
  <si>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</si>
  <si>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</si>
  <si>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</si>
  <si>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</si>
  <si>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</si>
  <si>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</si>
  <si>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</si>
  <si>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</si>
  <si>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</si>
  <si>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</si>
  <si>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</si>
  <si>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</si>
  <si>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</si>
  <si>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</si>
  <si>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</si>
  <si>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</si>
  <si>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</si>
  <si>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</si>
  <si>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</si>
  <si>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</si>
  <si>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</si>
  <si>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</si>
  <si>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</si>
  <si>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</si>
  <si>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</si>
  <si>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</si>
  <si>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</si>
  <si>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</si>
  <si>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</si>
  <si>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</si>
  <si>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</si>
  <si>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</si>
  <si>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</si>
  <si>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</si>
  <si>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</si>
  <si>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</si>
  <si>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</si>
  <si>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</si>
  <si>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</si>
  <si>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</si>
  <si>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</si>
  <si>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</si>
  <si>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</si>
  <si>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</si>
  <si>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</si>
  <si>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</si>
  <si>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</si>
  <si>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</si>
  <si>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</si>
  <si>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</si>
  <si>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</si>
  <si>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</si>
  <si>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</si>
  <si>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</si>
  <si>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</si>
  <si>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</si>
  <si>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</si>
  <si>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</si>
  <si>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</si>
  <si>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</si>
  <si>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</si>
  <si>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</si>
  <si>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</si>
  <si>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</si>
  <si>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</si>
  <si>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</si>
  <si>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</si>
  <si>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</si>
  <si>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</si>
  <si>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</si>
  <si>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</si>
  <si>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</si>
  <si>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</si>
  <si>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</si>
  <si>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</si>
  <si>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</si>
  <si>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</si>
  <si>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</si>
  <si>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</si>
  <si>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</si>
  <si>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</si>
  <si>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</si>
  <si>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</si>
  <si>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</si>
  <si>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</si>
  <si>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</si>
  <si>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</si>
  <si>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</si>
  <si>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</si>
  <si>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</si>
  <si>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</si>
  <si>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</si>
  <si>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</si>
  <si>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</si>
  <si>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</si>
  <si>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</si>
  <si>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</si>
  <si>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</si>
  <si>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</si>
  <si>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</si>
  <si>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</si>
  <si>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</si>
  <si>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</si>
  <si>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</si>
  <si>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</si>
  <si>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</si>
  <si>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</si>
  <si>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</si>
  <si>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</si>
  <si>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</si>
  <si>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</si>
  <si>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</si>
  <si>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</si>
  <si>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</si>
  <si>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</si>
  <si>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</si>
  <si>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</si>
  <si>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</si>
  <si>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</si>
  <si>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</si>
  <si>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</si>
  <si>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</si>
  <si>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</si>
  <si>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</si>
  <si>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</si>
  <si>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</si>
  <si>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</si>
  <si>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</si>
  <si>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</si>
  <si>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</si>
  <si>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</si>
  <si>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</si>
  <si>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</si>
  <si>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</si>
  <si>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</si>
  <si>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</si>
  <si>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</si>
  <si>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</si>
  <si>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</si>
  <si>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</si>
  <si>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</si>
  <si>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</si>
  <si>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</si>
  <si>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</si>
  <si>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</si>
  <si>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</si>
  <si>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</si>
  <si>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</si>
  <si>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</si>
  <si>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</si>
  <si>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</si>
  <si>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</si>
  <si>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</si>
  <si>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</si>
  <si>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</si>
  <si>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</si>
  <si>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</si>
  <si>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</si>
  <si>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</si>
  <si>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</si>
  <si>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</si>
  <si>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</si>
  <si>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</si>
  <si>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</si>
  <si>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</si>
  <si>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</si>
  <si>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</si>
  <si>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</si>
  <si>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</si>
  <si>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</si>
  <si>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</si>
  <si>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</si>
  <si>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</si>
  <si>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</si>
  <si>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</si>
  <si>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</si>
  <si>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</si>
  <si>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</si>
  <si>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</si>
  <si>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</si>
  <si>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</si>
  <si>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</si>
  <si>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</si>
  <si>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</si>
  <si>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</si>
  <si>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</si>
  <si>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</si>
  <si>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</si>
  <si>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</si>
  <si>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</si>
  <si>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</si>
  <si>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</si>
  <si>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</si>
  <si>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</si>
  <si>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</si>
  <si>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</si>
  <si>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</si>
  <si>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</si>
  <si>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</si>
  <si>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</si>
  <si>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</si>
  <si>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</si>
  <si>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</si>
  <si>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</si>
  <si>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</si>
  <si>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</si>
  <si>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</si>
  <si>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</si>
  <si>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</si>
  <si>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</si>
  <si>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</si>
  <si>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</si>
  <si>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</si>
  <si>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</si>
  <si>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</si>
  <si>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</si>
  <si>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</si>
  <si>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</si>
  <si>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</si>
  <si>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</si>
  <si>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</si>
  <si>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</si>
  <si>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</si>
  <si>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</si>
  <si>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</si>
  <si>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</si>
  <si>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</si>
  <si>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</si>
  <si>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</si>
  <si>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</si>
  <si>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</si>
  <si>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</si>
  <si>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</si>
  <si>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</si>
  <si>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</si>
  <si>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</si>
  <si>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</si>
  <si>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</si>
  <si>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</si>
  <si>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</si>
  <si>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</si>
  <si>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</si>
  <si>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</si>
  <si>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</si>
  <si>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</si>
  <si>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</si>
  <si>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</si>
  <si>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</si>
  <si>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</si>
  <si>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</si>
  <si>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</si>
  <si>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</si>
  <si>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</si>
  <si>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</si>
  <si>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</si>
  <si>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</si>
  <si>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</si>
  <si>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</si>
  <si>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</si>
  <si>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</si>
  <si>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</si>
  <si>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</si>
  <si>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</si>
  <si>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</si>
  <si>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</si>
  <si>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</si>
  <si>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</si>
  <si>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</si>
  <si>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</si>
  <si>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</si>
  <si>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</si>
  <si>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</si>
  <si>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</si>
  <si>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</si>
  <si>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</si>
  <si>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</si>
  <si>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</si>
  <si>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</si>
  <si>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</si>
  <si>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</si>
  <si>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</si>
  <si>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</si>
  <si>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</si>
  <si>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</si>
  <si>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</si>
  <si>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</si>
  <si>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</si>
  <si>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</si>
  <si>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</si>
  <si>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</si>
  <si>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</si>
  <si>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</si>
  <si>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</si>
  <si>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</si>
  <si>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</si>
  <si>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</si>
  <si>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</si>
  <si>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</si>
  <si>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</si>
  <si>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</si>
  <si>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</si>
  <si>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</si>
  <si>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</si>
  <si>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</si>
  <si>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</si>
  <si>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</si>
  <si>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</si>
  <si>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</si>
  <si>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</si>
  <si>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</si>
  <si>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</si>
  <si>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</si>
  <si>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</si>
  <si>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</si>
  <si>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</si>
  <si>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</si>
  <si>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</si>
  <si>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</si>
  <si>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</si>
  <si>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</si>
  <si>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</si>
  <si>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</si>
  <si>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</si>
  <si>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</si>
  <si>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</si>
  <si>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</si>
  <si>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</si>
  <si>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</si>
  <si>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</si>
  <si>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</si>
  <si>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</si>
  <si>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</si>
  <si>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</si>
  <si>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</si>
  <si>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</si>
  <si>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</si>
  <si>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</si>
  <si>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</si>
  <si>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</si>
  <si>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</si>
  <si>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</si>
  <si>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</si>
  <si>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</si>
  <si>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</si>
  <si>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</si>
  <si>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</si>
  <si>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</si>
  <si>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</si>
  <si>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</si>
  <si>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</si>
  <si>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</si>
  <si>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</si>
  <si>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</si>
  <si>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</si>
  <si>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</si>
  <si>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</si>
  <si>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</si>
  <si>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</si>
  <si>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</si>
  <si>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</si>
  <si>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</si>
  <si>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</si>
  <si>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</si>
  <si>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</si>
  <si>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</si>
  <si>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</si>
  <si>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</si>
  <si>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</si>
  <si>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</si>
  <si>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</si>
  <si>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</si>
  <si>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</si>
  <si>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</si>
  <si>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</si>
  <si>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</si>
  <si>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</si>
  <si>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</si>
  <si>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</si>
  <si>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</si>
  <si>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</si>
  <si>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</si>
  <si>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</si>
  <si>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</si>
  <si>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</si>
  <si>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</si>
  <si>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</si>
  <si>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</si>
  <si>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</si>
  <si>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</si>
  <si>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</si>
  <si>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</si>
  <si>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</si>
  <si>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</si>
  <si>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</si>
  <si>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</si>
  <si>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</si>
  <si>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</si>
  <si>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</si>
  <si>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</si>
  <si>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</si>
  <si>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</si>
  <si>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</si>
  <si>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</si>
  <si>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</si>
  <si>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</si>
  <si>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</si>
  <si>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</si>
  <si>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</si>
  <si>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</si>
  <si>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</si>
  <si>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</si>
  <si>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</si>
  <si>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</si>
  <si>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</si>
  <si>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</si>
  <si>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</si>
  <si>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</si>
  <si>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</si>
  <si>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</si>
  <si>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</si>
  <si>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</si>
  <si>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</si>
  <si>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</si>
  <si>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</si>
  <si>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</si>
  <si>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</si>
  <si>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</si>
  <si>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</si>
  <si>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</si>
  <si>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</si>
  <si>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</si>
  <si>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</si>
  <si>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</si>
  <si>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</si>
  <si>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</si>
  <si>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</si>
  <si>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</si>
  <si>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</si>
  <si>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</si>
  <si>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</si>
  <si>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</si>
  <si>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</si>
  <si>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</si>
  <si>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</si>
  <si>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</si>
  <si>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</si>
  <si>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</si>
  <si>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</si>
  <si>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</si>
  <si>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</si>
  <si>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</si>
  <si>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</si>
  <si>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</si>
  <si>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</si>
  <si>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</si>
  <si>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</si>
  <si>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</si>
  <si>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</si>
  <si>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</si>
  <si>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</si>
  <si>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</si>
  <si>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</si>
  <si>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</si>
  <si>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</si>
  <si>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</si>
  <si>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</si>
  <si>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</si>
  <si>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</si>
  <si>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</si>
  <si>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</si>
  <si>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</si>
  <si>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</si>
  <si>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</si>
  <si>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</si>
  <si>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</si>
  <si>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</si>
  <si>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</si>
  <si>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</si>
  <si>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</si>
  <si>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</si>
  <si>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</si>
  <si>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</si>
  <si>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</si>
  <si>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</si>
  <si>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</si>
  <si>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</si>
  <si>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</si>
  <si>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</si>
  <si>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</si>
  <si>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</si>
  <si>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</si>
  <si>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</si>
  <si>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</si>
  <si>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</si>
  <si>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</si>
  <si>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</si>
  <si>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</si>
  <si>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</si>
  <si>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</si>
  <si>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</si>
  <si>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</si>
  <si>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</si>
  <si>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</si>
  <si>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</si>
  <si>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</si>
  <si>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</si>
  <si>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</si>
  <si>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</si>
  <si>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</si>
  <si>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</si>
  <si>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</si>
  <si>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</si>
  <si>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</si>
  <si>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</si>
  <si>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</si>
  <si>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</si>
  <si>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</si>
  <si>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</si>
  <si>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</si>
  <si>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</si>
  <si>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</si>
  <si>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</si>
  <si>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</si>
  <si>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</si>
  <si>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</si>
  <si>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</si>
  <si>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</si>
  <si>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</si>
  <si>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</si>
  <si>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</si>
  <si>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</si>
  <si>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</si>
  <si>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</si>
  <si>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</si>
  <si>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</si>
  <si>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</si>
  <si>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</si>
  <si>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</si>
  <si>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</si>
  <si>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</si>
  <si>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</si>
  <si>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</si>
  <si>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</si>
  <si>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</si>
  <si>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</si>
  <si>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</si>
  <si>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</si>
  <si>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</si>
  <si>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</si>
  <si>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</si>
  <si>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</si>
  <si>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</si>
  <si>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</si>
  <si>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</si>
  <si>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</si>
  <si>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</si>
  <si>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</si>
  <si>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</si>
  <si>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</si>
  <si>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</si>
  <si>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</si>
  <si>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</si>
  <si>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</si>
  <si>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</si>
  <si>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</si>
  <si>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</si>
  <si>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</si>
  <si>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</si>
  <si>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</si>
  <si>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</si>
  <si>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</si>
  <si>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</si>
  <si>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</si>
  <si>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</si>
  <si>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</si>
  <si>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</si>
  <si>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</si>
  <si>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</si>
  <si>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</si>
  <si>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</si>
  <si>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</si>
  <si>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</si>
  <si>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</si>
  <si>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</si>
  <si>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</si>
  <si>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</si>
  <si>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</si>
  <si>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</si>
  <si>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</si>
  <si>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</si>
  <si>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</si>
  <si>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</si>
  <si>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</si>
  <si>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</si>
  <si>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</si>
  <si>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</si>
  <si>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</si>
  <si>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</si>
  <si>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</si>
  <si>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</si>
  <si>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</si>
  <si>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</si>
  <si>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</si>
  <si>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</si>
  <si>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</si>
  <si>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</si>
  <si>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</si>
  <si>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</si>
  <si>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</si>
  <si>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</si>
  <si>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</si>
  <si>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</si>
  <si>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</si>
  <si>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</si>
  <si>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</si>
  <si>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</si>
  <si>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</si>
  <si>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</si>
  <si>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</si>
  <si>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</si>
  <si>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</si>
  <si>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</si>
  <si>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</si>
  <si>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</si>
  <si>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</si>
  <si>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</si>
  <si>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</si>
  <si>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</si>
  <si>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</si>
  <si>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</si>
  <si>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</si>
  <si>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</si>
  <si>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</si>
  <si>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</si>
  <si>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</si>
  <si>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</si>
  <si>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</si>
  <si>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</si>
  <si>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</si>
  <si>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</si>
  <si>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</si>
  <si>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</si>
  <si>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</si>
  <si>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</si>
  <si>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</si>
  <si>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</si>
  <si>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</si>
  <si>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</si>
  <si>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</si>
  <si>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</si>
  <si>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</si>
  <si>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</si>
  <si>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</si>
  <si>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</si>
  <si>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</si>
  <si>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</si>
  <si>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</si>
  <si>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</si>
  <si>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</si>
  <si>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</si>
  <si>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</si>
  <si>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</si>
  <si>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</si>
  <si>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</si>
  <si>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</si>
  <si>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</si>
  <si>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</si>
  <si>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</si>
  <si>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</si>
  <si>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</si>
  <si>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</si>
  <si>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</si>
  <si>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</si>
  <si>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</si>
  <si>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</si>
  <si>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</si>
  <si>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</si>
  <si>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</si>
  <si>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</si>
  <si>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</si>
  <si>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</si>
  <si>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</si>
  <si>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</si>
  <si>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</si>
  <si>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</si>
  <si>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</si>
  <si>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</si>
  <si>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</si>
  <si>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</si>
  <si>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</si>
  <si>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</si>
  <si>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</si>
  <si>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</si>
  <si>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</si>
  <si>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</si>
  <si>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</si>
  <si>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</si>
  <si>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</si>
  <si>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</si>
  <si>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</si>
  <si>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</si>
  <si>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</si>
  <si>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</si>
  <si>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</si>
  <si>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</si>
  <si>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</si>
  <si>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</si>
  <si>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</si>
  <si>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</si>
  <si>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</si>
  <si>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</si>
  <si>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</si>
  <si>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</si>
  <si>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</si>
  <si>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</si>
  <si>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</si>
  <si>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</si>
  <si>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</si>
  <si>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</si>
  <si>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</si>
  <si>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</si>
  <si>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</si>
  <si>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</si>
  <si>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</si>
  <si>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</si>
  <si>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</si>
  <si>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</si>
  <si>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</si>
  <si>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</si>
  <si>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</si>
  <si>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</si>
  <si>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</si>
  <si>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</si>
  <si>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</si>
  <si>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</si>
  <si>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</si>
  <si>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</si>
  <si>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</si>
  <si>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</si>
  <si>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</si>
  <si>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</si>
  <si>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</si>
  <si>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</si>
  <si>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</si>
  <si>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</si>
  <si>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</si>
  <si>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</si>
  <si>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</si>
  <si>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</si>
  <si>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</si>
  <si>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</si>
  <si>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</si>
  <si>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</si>
  <si>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</si>
  <si>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</si>
  <si>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</si>
  <si>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</si>
  <si>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</si>
  <si>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</si>
  <si>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</si>
  <si>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</si>
  <si>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</si>
  <si>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</si>
  <si>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</si>
  <si>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</si>
  <si>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</si>
  <si>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</si>
  <si>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</si>
  <si>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</si>
  <si>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</si>
  <si>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</si>
  <si>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</si>
  <si>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</si>
  <si>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</si>
  <si>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</si>
  <si>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</si>
  <si>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</si>
  <si>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</si>
  <si>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</si>
  <si>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</si>
  <si>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</si>
  <si>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</si>
  <si>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</si>
  <si>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</si>
  <si>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</si>
  <si>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</si>
  <si>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</si>
  <si>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</si>
  <si>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</si>
  <si>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</si>
  <si>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</si>
  <si>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</si>
  <si>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</si>
  <si>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</si>
  <si>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</si>
  <si>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</si>
  <si>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</si>
  <si>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</si>
  <si>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</si>
  <si>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</si>
  <si>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</si>
  <si>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</si>
  <si>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</si>
  <si>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</si>
  <si>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</si>
  <si>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</si>
  <si>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</si>
  <si>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</si>
  <si>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</si>
  <si>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</si>
  <si>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</si>
  <si>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</si>
  <si>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</si>
  <si>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</si>
  <si>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</si>
  <si>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</si>
  <si>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</si>
  <si>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</si>
  <si>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</si>
  <si>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</si>
  <si>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</si>
  <si>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</si>
  <si>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</si>
  <si>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</si>
  <si>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</si>
  <si>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</si>
  <si>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</si>
  <si>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</si>
  <si>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</si>
  <si>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</si>
  <si>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</si>
  <si>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</si>
  <si>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</si>
  <si>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</si>
  <si>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</si>
  <si>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</si>
  <si>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</si>
  <si>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</si>
  <si>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</si>
  <si>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</si>
  <si>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</si>
  <si>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</si>
  <si>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</si>
  <si>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</si>
  <si>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</si>
  <si>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</si>
  <si>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</si>
  <si>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</si>
  <si>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</si>
  <si>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</si>
  <si>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</si>
  <si>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</si>
  <si>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</si>
  <si>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</si>
  <si>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</si>
  <si>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</si>
  <si>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</si>
  <si>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</si>
  <si>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</si>
  <si>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</si>
  <si>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</si>
  <si>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</si>
  <si>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</si>
  <si>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</si>
  <si>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</si>
  <si>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</si>
  <si>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</si>
  <si>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</si>
  <si>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</si>
  <si>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</si>
  <si>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</si>
  <si>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</si>
  <si>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</si>
  <si>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</si>
  <si>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</si>
  <si>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</si>
  <si>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</si>
  <si>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</si>
  <si>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</si>
  <si>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</si>
  <si>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</si>
  <si>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</si>
  <si>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</si>
  <si>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</si>
  <si>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</si>
  <si>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</si>
  <si>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</si>
  <si>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</si>
  <si>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</si>
  <si>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</si>
  <si>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</si>
  <si>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</si>
  <si>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</si>
  <si>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</si>
  <si>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</si>
  <si>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</si>
  <si>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</si>
  <si>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</si>
  <si>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</si>
  <si>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</si>
  <si>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</si>
  <si>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</si>
  <si>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</si>
  <si>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</si>
  <si>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</si>
  <si>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</si>
  <si>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</si>
  <si>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</si>
  <si>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</si>
  <si>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</si>
  <si>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</si>
  <si>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</si>
  <si>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</si>
  <si>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</si>
  <si>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</si>
  <si>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</si>
  <si>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</si>
  <si>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</si>
  <si>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</si>
  <si>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</si>
  <si>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</si>
  <si>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</si>
  <si>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</si>
  <si>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</si>
  <si>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</si>
  <si>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</si>
  <si>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</si>
  <si>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</si>
  <si>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</si>
  <si>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</si>
  <si>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</si>
  <si>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</si>
  <si>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</si>
  <si>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</si>
  <si>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</si>
  <si>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</si>
  <si>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</si>
  <si>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</si>
  <si>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</si>
  <si>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</si>
  <si>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</si>
  <si>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</si>
  <si>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</si>
  <si>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</si>
  <si>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</si>
  <si>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</si>
  <si>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</si>
  <si>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</si>
  <si>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</si>
  <si>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</si>
  <si>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</si>
  <si>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</si>
  <si>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</si>
  <si>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</si>
  <si>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</si>
  <si>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</si>
  <si>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</si>
  <si>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</si>
  <si>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</si>
  <si>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</si>
  <si>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</si>
  <si>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</si>
  <si>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</si>
  <si>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</si>
  <si>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</si>
  <si>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</si>
  <si>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</si>
  <si>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</si>
  <si>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</si>
  <si>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</si>
  <si>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</si>
  <si>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</si>
  <si>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</si>
  <si>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</si>
  <si>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</si>
  <si>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</si>
  <si>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</si>
  <si>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</si>
  <si>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</si>
  <si>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</si>
  <si>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</si>
  <si>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</si>
  <si>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</si>
  <si>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</si>
  <si>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</si>
  <si>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</si>
  <si>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</si>
  <si>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</si>
  <si>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</si>
  <si>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</si>
  <si>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</si>
  <si>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</si>
  <si>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</si>
  <si>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</si>
  <si>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</si>
  <si>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</si>
  <si>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</si>
  <si>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</si>
  <si>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</si>
  <si>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</si>
  <si>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</si>
  <si>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</si>
  <si>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</si>
  <si>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</si>
  <si>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</si>
  <si>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</si>
  <si>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</si>
  <si>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</si>
  <si>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</si>
  <si>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</si>
  <si>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</si>
  <si>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</si>
  <si>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</si>
  <si>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</si>
  <si>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</si>
  <si>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</si>
  <si>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</si>
  <si>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</si>
  <si>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</si>
  <si>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</si>
  <si>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</si>
  <si>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</si>
  <si>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</si>
  <si>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</si>
  <si>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</si>
  <si>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</si>
  <si>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</si>
  <si>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</si>
  <si>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</si>
  <si>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</si>
  <si>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</si>
  <si>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</si>
  <si>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</si>
  <si>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</si>
  <si>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</si>
  <si>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</si>
  <si>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</si>
  <si>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</si>
  <si>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</si>
  <si>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</si>
  <si>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</si>
  <si>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</si>
  <si>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</si>
  <si>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</si>
  <si>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</si>
  <si>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</si>
  <si>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</si>
  <si>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</si>
  <si>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</si>
  <si>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</si>
  <si>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</si>
  <si>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</si>
  <si>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</si>
  <si>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</si>
  <si>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</si>
  <si>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</si>
  <si>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</si>
  <si>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</si>
  <si>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</si>
  <si>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</si>
  <si>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</si>
  <si>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</si>
  <si>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</si>
  <si>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</si>
  <si>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</si>
  <si>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</si>
  <si>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</si>
  <si>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</si>
  <si>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</si>
  <si>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</si>
  <si>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</si>
  <si>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</si>
  <si>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</si>
  <si>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</si>
  <si>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</si>
  <si>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</si>
  <si>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</si>
  <si>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</si>
  <si>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</si>
  <si>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</si>
  <si>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</si>
  <si>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</si>
  <si>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</si>
  <si>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</si>
  <si>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</si>
  <si>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</si>
  <si>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</si>
  <si>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</si>
  <si>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</si>
  <si>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</si>
  <si>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</si>
  <si>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</si>
  <si>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</si>
  <si>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</si>
  <si>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</si>
  <si>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</si>
  <si>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</si>
  <si>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</si>
  <si>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</si>
  <si>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</si>
  <si>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</si>
  <si>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</si>
  <si>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</si>
  <si>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</si>
  <si>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</si>
  <si>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</si>
  <si>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</si>
  <si>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</si>
  <si>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</si>
  <si>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</si>
  <si>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</si>
  <si>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</si>
  <si>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</si>
  <si>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</si>
  <si>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</si>
  <si>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</si>
  <si>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</si>
  <si>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</si>
  <si>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</si>
  <si>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</si>
  <si>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</si>
  <si>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</si>
  <si>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</si>
  <si>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</si>
  <si>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</si>
  <si>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</si>
  <si>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</si>
  <si>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</si>
  <si>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</si>
  <si>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</si>
  <si>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</si>
  <si>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</si>
  <si>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</si>
  <si>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</si>
  <si>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</si>
  <si>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</si>
  <si>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</si>
  <si>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</si>
  <si>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</si>
  <si>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</si>
  <si>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</si>
  <si>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</si>
  <si>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</si>
  <si>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</si>
  <si>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</si>
  <si>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</si>
  <si>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</si>
  <si>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</si>
  <si>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</si>
  <si>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</si>
  <si>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</si>
  <si>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</si>
  <si>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</si>
  <si>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</si>
  <si>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</si>
  <si>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</si>
  <si>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</si>
  <si>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</si>
  <si>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</si>
  <si>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</si>
  <si>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</si>
  <si>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</si>
  <si>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</si>
  <si>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</si>
  <si>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</si>
  <si>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</si>
  <si>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</si>
  <si>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</si>
  <si>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</si>
  <si>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</si>
  <si>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</si>
  <si>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</si>
  <si>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</si>
  <si>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</si>
  <si>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</si>
  <si>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</si>
  <si>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</si>
  <si>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</si>
  <si>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</si>
  <si>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</si>
  <si>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</si>
  <si>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</si>
  <si>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</si>
  <si>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</si>
  <si>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</si>
  <si>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</si>
  <si>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</si>
  <si>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</si>
  <si>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</si>
  <si>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</si>
  <si>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</si>
  <si>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</si>
  <si>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</si>
  <si>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</si>
  <si>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</si>
  <si>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</si>
  <si>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</si>
  <si>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</si>
  <si>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</si>
  <si>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</si>
  <si>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</si>
  <si>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</si>
  <si>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</si>
  <si>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</si>
  <si>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</si>
  <si>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</si>
  <si>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</si>
  <si>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</si>
  <si>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</si>
  <si>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</si>
  <si>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</si>
  <si>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</si>
  <si>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</si>
  <si>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</si>
  <si>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</si>
  <si>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</si>
  <si>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</si>
  <si>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</si>
  <si>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</si>
  <si>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</si>
  <si>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</si>
  <si>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</si>
  <si>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</si>
  <si>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</si>
  <si>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</si>
  <si>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</si>
  <si>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</si>
  <si>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</si>
  <si>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</si>
  <si>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</si>
  <si>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</si>
  <si>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</si>
  <si>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</si>
  <si>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</si>
  <si>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</si>
  <si>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</si>
  <si>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</si>
  <si>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</si>
  <si>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</si>
  <si>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</si>
  <si>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</si>
  <si>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</si>
  <si>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</si>
  <si>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</si>
  <si>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</si>
  <si>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</si>
  <si>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</si>
  <si>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</si>
  <si>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</si>
  <si>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</si>
  <si>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</si>
  <si>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</si>
  <si>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</si>
  <si>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</si>
  <si>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</si>
  <si>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</si>
  <si>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</si>
  <si>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</si>
  <si>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</si>
  <si>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</si>
  <si>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</si>
  <si>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</si>
  <si>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</si>
  <si>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</si>
  <si>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</si>
  <si>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</si>
  <si>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</si>
  <si>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</si>
  <si>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</si>
  <si>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</si>
  <si>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</si>
  <si>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</si>
  <si>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</si>
  <si>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</si>
  <si>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</si>
  <si>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</si>
  <si>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</si>
  <si>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</si>
  <si>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</si>
  <si>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</si>
  <si>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</si>
  <si>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</si>
  <si>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</si>
  <si>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</si>
  <si>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</si>
  <si>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</si>
  <si>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</si>
  <si>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</si>
  <si>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</si>
  <si>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</si>
  <si>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</si>
  <si>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</si>
  <si>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</si>
  <si>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</si>
  <si>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</si>
  <si>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</si>
  <si>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</si>
  <si>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</si>
  <si>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</si>
  <si>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</si>
  <si>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</si>
  <si>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</si>
  <si>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</si>
  <si>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</si>
  <si>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</si>
  <si>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</si>
  <si>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</si>
  <si>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</si>
  <si>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</si>
  <si>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</si>
  <si>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</si>
  <si>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</si>
  <si>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</si>
  <si>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</si>
  <si>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</si>
  <si>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</si>
  <si>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</si>
  <si>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</si>
  <si>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</si>
  <si>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</si>
  <si>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</si>
  <si>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</si>
  <si>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</si>
  <si>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</si>
  <si>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</si>
  <si>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</si>
  <si>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</si>
  <si>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</si>
  <si>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</si>
  <si>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</si>
  <si>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</si>
  <si>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</si>
  <si>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</si>
  <si>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</si>
  <si>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</si>
  <si>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</si>
  <si>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</si>
  <si>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</si>
  <si>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</si>
  <si>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</si>
  <si>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</si>
  <si>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</si>
  <si>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</si>
  <si>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</si>
  <si>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</si>
  <si>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</si>
  <si>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</si>
  <si>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</si>
  <si>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</si>
  <si>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</si>
  <si>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</si>
  <si>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</si>
  <si>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</si>
  <si>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</si>
  <si>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</si>
  <si>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</si>
  <si>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</si>
  <si>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</si>
  <si>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</si>
  <si>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</si>
  <si>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</si>
  <si>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</si>
  <si>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</si>
  <si>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</si>
  <si>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</si>
  <si>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</si>
  <si>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</si>
  <si>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</si>
  <si>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</si>
  <si>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</si>
  <si>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</si>
  <si>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</si>
  <si>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</si>
  <si>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</si>
  <si>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</si>
  <si>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</si>
  <si>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</si>
  <si>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</si>
  <si>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</si>
  <si>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</si>
  <si>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</si>
  <si>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</si>
  <si>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</si>
  <si>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</si>
  <si>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</si>
  <si>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</si>
  <si>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</si>
  <si>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</si>
  <si>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</si>
  <si>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</si>
  <si>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</si>
  <si>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</si>
  <si>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</si>
  <si>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</si>
  <si>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</si>
  <si>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</si>
  <si>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</si>
  <si>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</si>
  <si>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</si>
  <si>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</si>
  <si>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</si>
  <si>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</si>
  <si>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</si>
  <si>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</si>
  <si>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</si>
  <si>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</si>
  <si>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</si>
  <si>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</si>
  <si>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</si>
  <si>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</si>
  <si>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</si>
  <si>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</si>
  <si>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</si>
  <si>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</si>
  <si>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</si>
  <si>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</si>
  <si>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</si>
  <si>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</si>
  <si>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</si>
  <si>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</si>
  <si>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</si>
  <si>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</si>
  <si>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</si>
  <si>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</si>
  <si>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</si>
  <si>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</si>
  <si>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</si>
  <si>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</si>
  <si>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</si>
  <si>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</si>
  <si>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</si>
  <si>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</si>
  <si>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</si>
  <si>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</si>
  <si>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</si>
  <si>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</si>
  <si>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</si>
  <si>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</si>
  <si>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</si>
  <si>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</si>
  <si>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</si>
  <si>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</si>
  <si>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</si>
  <si>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</si>
  <si>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</si>
  <si>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</si>
  <si>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</si>
  <si>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</si>
  <si>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</si>
  <si>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</si>
  <si>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</si>
  <si>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</si>
  <si>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</si>
  <si>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</si>
  <si>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</si>
  <si>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</si>
  <si>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</si>
  <si>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</si>
  <si>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</si>
  <si>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</si>
  <si>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</si>
  <si>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</si>
  <si>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</si>
  <si>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</si>
  <si>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</si>
  <si>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</si>
  <si>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</si>
  <si>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</si>
  <si>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</si>
  <si>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</si>
  <si>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</si>
  <si>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</si>
  <si>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</si>
  <si>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</si>
  <si>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</si>
  <si>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</si>
  <si>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</si>
  <si>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</si>
  <si>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</si>
  <si>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</si>
  <si>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</si>
  <si>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</si>
  <si>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</si>
  <si>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</si>
  <si>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</si>
  <si>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</si>
  <si>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</si>
  <si>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</si>
  <si>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</si>
  <si>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</si>
  <si>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</si>
  <si>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</si>
  <si>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</si>
  <si>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</si>
  <si>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</si>
  <si>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</si>
  <si>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</si>
  <si>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</si>
  <si>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</si>
  <si>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</si>
  <si>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</si>
  <si>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</si>
  <si>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</si>
  <si>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</si>
  <si>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</si>
  <si>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</si>
  <si>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</si>
  <si>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</si>
  <si>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</si>
  <si>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</si>
  <si>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</si>
  <si>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</si>
  <si>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</si>
  <si>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</si>
  <si>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</si>
  <si>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</si>
  <si>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</si>
  <si>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</si>
  <si>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</si>
  <si>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</si>
  <si>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</si>
  <si>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</si>
  <si>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</si>
  <si>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</si>
  <si>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</si>
  <si>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</si>
  <si>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</si>
  <si>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</si>
  <si>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</si>
  <si>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</si>
  <si>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</si>
  <si>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</si>
  <si>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</si>
  <si>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</si>
  <si>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</si>
  <si>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</si>
  <si>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</si>
  <si>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</si>
  <si>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</si>
  <si>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</si>
  <si>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</si>
  <si>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</si>
  <si>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</si>
  <si>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</si>
  <si>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</si>
  <si>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</si>
  <si>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</si>
  <si>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</si>
  <si>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</si>
  <si>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</si>
  <si>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</si>
  <si>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</si>
  <si>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</si>
  <si>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</si>
  <si>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</si>
  <si>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</si>
  <si>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</si>
  <si>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</si>
  <si>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</si>
  <si>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</si>
  <si>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</si>
  <si>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</si>
  <si>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</si>
  <si>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</si>
  <si>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</si>
  <si>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</si>
  <si>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</si>
  <si>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</si>
  <si>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</si>
  <si>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</si>
  <si>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</si>
  <si>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</si>
  <si>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</si>
  <si>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</si>
  <si>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</si>
  <si>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</si>
  <si>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</si>
  <si>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</si>
  <si>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</si>
  <si>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</si>
  <si>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</si>
  <si>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</si>
  <si>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</si>
  <si>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</si>
  <si>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</si>
  <si>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</si>
  <si>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</si>
  <si>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</si>
  <si>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</si>
  <si>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</si>
  <si>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</si>
  <si>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</si>
  <si>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</si>
  <si>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</si>
  <si>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</si>
  <si>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</si>
  <si>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</si>
  <si>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</si>
  <si>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</si>
  <si>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</si>
  <si>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</si>
  <si>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</si>
  <si>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</si>
  <si>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</si>
  <si>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</si>
  <si>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</si>
  <si>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</si>
  <si>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</si>
  <si>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</si>
  <si>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</si>
  <si>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</si>
  <si>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</si>
  <si>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</si>
  <si>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</si>
  <si>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</si>
  <si>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</si>
  <si>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</si>
  <si>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</si>
  <si>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</si>
  <si>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</si>
  <si>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</si>
  <si>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</si>
  <si>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</si>
  <si>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</si>
  <si>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</si>
  <si>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</si>
  <si>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</si>
  <si>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</si>
  <si>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</si>
  <si>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</si>
  <si>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</si>
  <si>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</si>
  <si>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</si>
  <si>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</si>
  <si>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</si>
  <si>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</si>
  <si>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</si>
  <si>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</si>
  <si>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</si>
  <si>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</si>
  <si>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</si>
  <si>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</si>
  <si>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</si>
  <si>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</si>
  <si>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</si>
  <si>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</si>
  <si>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</si>
  <si>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</si>
  <si>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</si>
  <si>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</si>
  <si>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</si>
  <si>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</si>
  <si>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</si>
  <si>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</si>
  <si>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</si>
  <si>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</si>
  <si>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</si>
  <si>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</si>
  <si>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</si>
  <si>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</si>
  <si>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</si>
  <si>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</si>
  <si>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</si>
  <si>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</si>
  <si>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</si>
  <si>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</si>
  <si>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</si>
  <si>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</si>
  <si>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</si>
  <si>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</si>
  <si>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</si>
  <si>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</si>
  <si>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</si>
  <si>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</si>
  <si>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</si>
  <si>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</si>
  <si>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</si>
  <si>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</si>
  <si>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</si>
  <si>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</si>
  <si>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</si>
  <si>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</si>
  <si>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</si>
  <si>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</si>
  <si>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</si>
  <si>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</si>
  <si>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</si>
  <si>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</si>
  <si>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</si>
  <si>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</si>
  <si>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</si>
  <si>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</si>
  <si>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</si>
  <si>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</si>
  <si>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</si>
  <si>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</si>
  <si>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</si>
  <si>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</si>
  <si>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</si>
  <si>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</si>
  <si>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</si>
  <si>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</si>
  <si>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</si>
  <si>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</si>
  <si>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</si>
  <si>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</si>
  <si>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</si>
  <si>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</si>
  <si>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</si>
  <si>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</si>
  <si>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</si>
  <si>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</si>
  <si>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</si>
  <si>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</si>
  <si>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</si>
  <si>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</si>
  <si>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</si>
  <si>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</si>
  <si>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</si>
  <si>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</si>
  <si>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</si>
  <si>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</si>
  <si>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</si>
  <si>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</si>
  <si>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</si>
  <si>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</si>
  <si>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</si>
  <si>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</si>
  <si>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</si>
  <si>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</si>
  <si>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</si>
  <si>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</si>
  <si>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</si>
  <si>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</si>
  <si>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</si>
  <si>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</si>
  <si>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</si>
  <si>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</si>
  <si>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</si>
  <si>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</si>
  <si>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</si>
  <si>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</si>
  <si>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</si>
  <si>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</si>
  <si>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</si>
  <si>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</si>
  <si>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</si>
  <si>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</si>
  <si>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</si>
  <si>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</si>
  <si>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</si>
  <si>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</si>
  <si>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</si>
  <si>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</si>
  <si>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</si>
  <si>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</si>
  <si>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</si>
  <si>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</si>
  <si>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</si>
  <si>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</si>
  <si>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</si>
  <si>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</si>
  <si>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</si>
  <si>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</si>
  <si>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</si>
  <si>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</si>
  <si>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</si>
  <si>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</si>
  <si>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</si>
  <si>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</si>
  <si>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</si>
  <si>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</si>
  <si>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</si>
  <si>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</si>
  <si>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</si>
  <si>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</si>
  <si>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</si>
  <si>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</si>
  <si>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</si>
  <si>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</si>
  <si>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</si>
  <si>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</si>
  <si>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</si>
  <si>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</si>
  <si>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</si>
  <si>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</si>
  <si>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</si>
  <si>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</si>
  <si>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</si>
  <si>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</si>
  <si>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</si>
  <si>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</si>
  <si>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</si>
  <si>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</si>
  <si>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</si>
  <si>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</si>
  <si>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</si>
  <si>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</si>
  <si>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</si>
  <si>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</si>
  <si>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</si>
  <si>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</si>
  <si>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</si>
  <si>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</si>
  <si>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</si>
  <si>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</si>
  <si>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</si>
  <si>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</si>
  <si>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</si>
  <si>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</si>
  <si>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</si>
  <si>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</si>
  <si>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</si>
  <si>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</si>
  <si>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</si>
  <si>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</si>
  <si>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</si>
  <si>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</si>
  <si>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</si>
  <si>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</si>
  <si>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</si>
  <si>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</si>
  <si>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</si>
  <si>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</si>
  <si>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</si>
  <si>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</si>
  <si>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</si>
  <si>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</si>
  <si>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</si>
  <si>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</si>
  <si>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</si>
  <si>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</si>
  <si>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</si>
  <si>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</si>
  <si>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</si>
  <si>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</si>
  <si>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</si>
  <si>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</si>
  <si>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</si>
  <si>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</si>
  <si>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</si>
  <si>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</si>
  <si>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</si>
  <si>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</si>
  <si>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</si>
  <si>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</si>
  <si>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</si>
  <si>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</si>
  <si>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</si>
  <si>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</si>
  <si>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</si>
  <si>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</si>
  <si>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</si>
  <si>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</si>
  <si>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</si>
  <si>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</si>
  <si>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</si>
  <si>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</si>
  <si>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</si>
  <si>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</si>
  <si>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</si>
  <si>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</si>
  <si>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</si>
  <si>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</si>
  <si>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</si>
  <si>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</si>
  <si>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</si>
  <si>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</si>
  <si>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</si>
  <si>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</si>
  <si>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</si>
  <si>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</si>
  <si>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</si>
  <si>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</si>
  <si>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</si>
  <si>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</si>
  <si>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</si>
  <si>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</si>
  <si>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</si>
  <si>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</si>
  <si>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</si>
  <si>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</si>
  <si>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</si>
  <si>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</si>
  <si>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</si>
  <si>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</si>
  <si>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</si>
  <si>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</si>
  <si>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</si>
  <si>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</si>
  <si>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</si>
  <si>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</si>
  <si>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</si>
  <si>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</si>
  <si>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</si>
  <si>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</si>
  <si>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</si>
  <si>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</si>
  <si>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</si>
  <si>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</si>
  <si>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</si>
  <si>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</si>
  <si>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</si>
  <si>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</si>
  <si>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</si>
  <si>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</si>
  <si>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</si>
  <si>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</si>
  <si>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</si>
  <si>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</si>
  <si>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</si>
  <si>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</si>
  <si>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</si>
  <si>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</si>
  <si>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</si>
  <si>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</si>
  <si>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</si>
  <si>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</si>
  <si>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</si>
  <si>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</si>
  <si>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</si>
  <si>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</si>
  <si>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</si>
  <si>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</si>
  <si>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</si>
  <si>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</si>
  <si>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</si>
  <si>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</si>
  <si>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</si>
  <si>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</si>
  <si>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</si>
  <si>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</si>
  <si>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</si>
  <si>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</si>
  <si>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</si>
  <si>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</si>
  <si>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</si>
  <si>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</si>
  <si>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</si>
  <si>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</si>
  <si>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</si>
  <si>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</si>
  <si>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</si>
  <si>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</si>
  <si>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</si>
  <si>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</si>
  <si>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</si>
  <si>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</si>
  <si>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</si>
  <si>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</si>
  <si>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</si>
  <si>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</si>
  <si>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</si>
  <si>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</si>
  <si>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</si>
  <si>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</si>
  <si>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</si>
  <si>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</si>
  <si>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</si>
  <si>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</si>
  <si>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</si>
  <si>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</si>
  <si>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</si>
  <si>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</si>
  <si>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</si>
  <si>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</si>
  <si>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</si>
  <si>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</si>
  <si>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</si>
  <si>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</si>
  <si>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</si>
  <si>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</si>
  <si>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</si>
  <si>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</si>
  <si>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</si>
  <si>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</si>
  <si>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</si>
  <si>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</si>
  <si>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</si>
  <si>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</si>
  <si>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</si>
  <si>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</si>
  <si>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</si>
  <si>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</si>
  <si>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</si>
  <si>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</si>
  <si>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</si>
  <si>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</si>
  <si>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</si>
  <si>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</si>
  <si>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</si>
  <si>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</si>
  <si>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</si>
  <si>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</si>
  <si>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</si>
  <si>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</si>
  <si>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</si>
  <si>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</si>
  <si>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</si>
  <si>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</si>
  <si>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</si>
  <si>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</si>
  <si>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</si>
  <si>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</si>
  <si>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</si>
  <si>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</si>
  <si>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</si>
  <si>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</si>
  <si>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</si>
  <si>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</si>
  <si>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</si>
  <si>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</si>
  <si>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</si>
  <si>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</si>
  <si>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</si>
  <si>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</si>
  <si>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</si>
  <si>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</si>
  <si>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</si>
  <si>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</si>
  <si>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</si>
  <si>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</si>
  <si>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</si>
  <si>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</si>
  <si>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</si>
  <si>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</si>
  <si>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</si>
  <si>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</si>
  <si>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</si>
  <si>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</si>
  <si>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</si>
  <si>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</si>
  <si>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</si>
  <si>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</si>
  <si>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</si>
  <si>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</si>
  <si>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</si>
  <si>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</si>
  <si>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</si>
  <si>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</si>
  <si>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</si>
  <si>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</si>
  <si>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</si>
  <si>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</si>
  <si>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</si>
  <si>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</si>
  <si>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</si>
  <si>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</si>
  <si>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</si>
  <si>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</si>
  <si>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</si>
  <si>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</si>
  <si>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</si>
  <si>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</si>
  <si>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</si>
  <si>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</si>
  <si>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</si>
  <si>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</si>
  <si>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</si>
  <si>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</si>
  <si>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</si>
  <si>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</si>
  <si>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</si>
  <si>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</si>
  <si>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</si>
  <si>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</si>
  <si>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</si>
  <si>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</si>
  <si>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</si>
  <si>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</si>
  <si>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</si>
  <si>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</si>
  <si>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</si>
  <si>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</si>
  <si>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</si>
  <si>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</si>
  <si>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</si>
  <si>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</si>
  <si>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</si>
  <si>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</si>
  <si>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</si>
  <si>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</si>
  <si>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</si>
  <si>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</si>
  <si>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</si>
  <si>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</si>
  <si>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</si>
  <si>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</si>
  <si>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</si>
  <si>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</si>
  <si>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</si>
  <si>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</si>
  <si>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</si>
  <si>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</si>
  <si>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</si>
  <si>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</si>
  <si>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</si>
  <si>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</si>
  <si>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</si>
  <si>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</si>
  <si>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</si>
  <si>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</si>
  <si>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</si>
  <si>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</si>
  <si>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</si>
  <si>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</si>
  <si>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</si>
  <si>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</si>
  <si>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</si>
  <si>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</si>
  <si>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</si>
  <si>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</si>
  <si>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</si>
  <si>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</si>
  <si>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</si>
  <si>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</si>
  <si>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</si>
  <si>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</si>
  <si>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</si>
  <si>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</si>
  <si>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</si>
  <si>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</si>
  <si>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</si>
  <si>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</si>
  <si>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</si>
  <si>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</si>
  <si>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</si>
  <si>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</si>
  <si>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</si>
  <si>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</si>
  <si>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</si>
  <si>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</si>
  <si>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</si>
  <si>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</si>
  <si>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</si>
  <si>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</si>
  <si>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</si>
  <si>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</si>
  <si>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</si>
  <si>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</si>
  <si>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</si>
  <si>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</si>
  <si>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</si>
  <si>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</si>
  <si>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</si>
  <si>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</si>
  <si>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</si>
  <si>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</si>
  <si>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</si>
  <si>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</si>
  <si>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</si>
  <si>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</si>
  <si>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</si>
  <si>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</si>
  <si>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</si>
  <si>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</si>
  <si>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</si>
  <si>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</si>
  <si>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</si>
  <si>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</si>
  <si>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</si>
  <si>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</si>
  <si>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</si>
  <si>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</si>
  <si>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</si>
  <si>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</si>
  <si>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</si>
  <si>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</si>
  <si>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</si>
  <si>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</si>
  <si>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</si>
  <si>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</si>
  <si>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</si>
  <si>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</si>
  <si>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</si>
  <si>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</si>
  <si>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</si>
  <si>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</si>
  <si>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</si>
  <si>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</si>
  <si>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</si>
  <si>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</si>
  <si>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</si>
  <si>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</si>
  <si>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</si>
  <si>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</si>
  <si>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</si>
  <si>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</si>
  <si>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</si>
  <si>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</si>
  <si>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</si>
  <si>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</si>
  <si>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</si>
  <si>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</si>
  <si>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</si>
  <si>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</si>
  <si>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</si>
  <si>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</si>
  <si>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</si>
  <si>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</si>
  <si>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</si>
  <si>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</si>
  <si>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</si>
  <si>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</si>
  <si>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</si>
  <si>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</si>
  <si>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</si>
  <si>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</si>
  <si>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</si>
  <si>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</si>
  <si>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</si>
  <si>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</si>
  <si>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</si>
  <si>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</si>
  <si>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</si>
  <si>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</si>
  <si>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</si>
  <si>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</si>
  <si>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</si>
  <si>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</si>
  <si>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</si>
  <si>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</si>
  <si>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</si>
  <si>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</si>
  <si>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</si>
  <si>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</si>
  <si>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</si>
  <si>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</si>
  <si>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</si>
  <si>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</si>
  <si>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</si>
  <si>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</si>
  <si>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</si>
  <si>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</si>
  <si>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</si>
  <si>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</si>
  <si>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</si>
  <si>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</si>
  <si>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</si>
  <si>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</si>
  <si>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</si>
  <si>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</si>
  <si>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</si>
  <si>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</si>
  <si>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</si>
  <si>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</si>
  <si>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</si>
  <si>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</si>
  <si>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</si>
  <si>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</si>
  <si>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</si>
  <si>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</si>
  <si>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</si>
  <si>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</si>
  <si>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</si>
  <si>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</si>
  <si>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</si>
  <si>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</si>
  <si>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</si>
  <si>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</si>
  <si>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</si>
  <si>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</si>
  <si>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</si>
  <si>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</si>
  <si>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</si>
  <si>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</si>
  <si>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</si>
  <si>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</si>
  <si>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</si>
  <si>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</si>
  <si>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</si>
  <si>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</si>
  <si>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</si>
  <si>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</si>
  <si>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</si>
  <si>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</si>
  <si>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</si>
  <si>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</si>
  <si>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</si>
  <si>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</si>
  <si>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</si>
  <si>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</si>
  <si>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</si>
  <si>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</si>
  <si>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</si>
  <si>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</si>
  <si>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</si>
  <si>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</si>
  <si>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</si>
  <si>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</si>
  <si>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</si>
  <si>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</si>
  <si>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</si>
  <si>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</si>
  <si>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</si>
  <si>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</si>
  <si>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</si>
  <si>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</si>
  <si>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</si>
  <si>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</si>
  <si>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</si>
  <si>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</si>
  <si>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</si>
  <si>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</si>
  <si>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</si>
  <si>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</si>
  <si>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</si>
  <si>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</si>
  <si>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</si>
  <si>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</si>
  <si>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</si>
  <si>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</si>
  <si>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</si>
  <si>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</si>
  <si>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</si>
  <si>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</si>
  <si>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</si>
  <si>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</si>
  <si>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</si>
  <si>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</si>
  <si>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</si>
  <si>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</si>
  <si>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</si>
  <si>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</si>
  <si>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</si>
  <si>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</si>
  <si>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</si>
  <si>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</si>
  <si>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</si>
  <si>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</si>
  <si>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</si>
  <si>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</si>
  <si>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</si>
  <si>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</si>
  <si>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</si>
  <si>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</si>
  <si>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</si>
  <si>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</si>
  <si>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</si>
  <si>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</si>
  <si>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</si>
  <si>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</si>
  <si>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</si>
  <si>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</si>
  <si>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</si>
  <si>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</si>
  <si>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</si>
  <si>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</si>
  <si>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</si>
  <si>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</si>
  <si>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</si>
  <si>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</si>
  <si>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</si>
  <si>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</si>
  <si>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</si>
  <si>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</si>
  <si>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</si>
  <si>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</si>
  <si>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</si>
  <si>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</si>
  <si>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</si>
  <si>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</si>
  <si>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</si>
  <si>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</si>
  <si>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</si>
  <si>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</si>
  <si>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</si>
  <si>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</si>
  <si>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</si>
  <si>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</si>
  <si>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</si>
  <si>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</si>
  <si>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</si>
  <si>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</si>
  <si>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</si>
  <si>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</si>
  <si>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</si>
  <si>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</si>
  <si>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</si>
  <si>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</si>
  <si>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</si>
  <si>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</si>
  <si>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</si>
  <si>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</si>
  <si>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</si>
  <si>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</si>
  <si>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</si>
  <si>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</si>
  <si>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</si>
  <si>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</si>
  <si>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</si>
  <si>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</si>
  <si>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</si>
  <si>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</si>
  <si>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</si>
  <si>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</si>
  <si>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</si>
  <si>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</si>
  <si>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</si>
  <si>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</si>
  <si>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</si>
  <si>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</si>
  <si>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</si>
  <si>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</si>
  <si>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</si>
  <si>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</si>
  <si>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</si>
  <si>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</si>
  <si>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</si>
  <si>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</si>
  <si>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</si>
  <si>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</si>
  <si>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</si>
  <si>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</si>
  <si>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</si>
  <si>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</si>
  <si>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</si>
  <si>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</si>
  <si>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</si>
  <si>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</si>
  <si>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</si>
  <si>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</si>
  <si>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</si>
  <si>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</si>
  <si>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</si>
  <si>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</si>
  <si>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</si>
  <si>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</si>
  <si>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</si>
  <si>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</si>
  <si>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</si>
  <si>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</si>
  <si>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</si>
  <si>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</si>
  <si>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</si>
  <si>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</si>
  <si>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</si>
  <si>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</si>
  <si>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</si>
  <si>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</si>
  <si>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</si>
  <si>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</si>
  <si>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</si>
  <si>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</si>
  <si>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</si>
  <si>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</si>
  <si>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</si>
  <si>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</si>
  <si>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</si>
  <si>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</si>
  <si>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</si>
  <si>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</si>
  <si>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</si>
  <si>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</si>
  <si>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</si>
  <si>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</si>
  <si>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</si>
  <si>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</si>
  <si>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</si>
  <si>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</si>
  <si>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</si>
  <si>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</si>
  <si>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</si>
  <si>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</si>
  <si>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</si>
  <si>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</si>
  <si>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</si>
  <si>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</si>
  <si>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</si>
  <si>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</si>
  <si>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</si>
  <si>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</si>
  <si>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</si>
  <si>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</si>
  <si>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</si>
  <si>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</si>
  <si>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</si>
  <si>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</si>
  <si>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</si>
  <si>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</si>
  <si>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</si>
  <si>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</si>
  <si>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</si>
  <si>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</si>
  <si>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</si>
  <si>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</si>
  <si>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</si>
  <si>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</si>
  <si>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</si>
  <si>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</si>
  <si>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</si>
  <si>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</si>
  <si>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</si>
  <si>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</si>
  <si>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</si>
  <si>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</si>
  <si>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</si>
  <si>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</si>
  <si>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</si>
  <si>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</si>
  <si>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</si>
  <si>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</si>
  <si>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</si>
  <si>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</si>
  <si>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</si>
  <si>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</si>
  <si>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</si>
  <si>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</si>
  <si>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</si>
  <si>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</si>
  <si>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</si>
  <si>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</si>
  <si>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</si>
  <si>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</si>
  <si>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</si>
  <si>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</si>
  <si>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</si>
  <si>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</si>
  <si>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</si>
  <si>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</si>
  <si>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</si>
  <si>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</si>
  <si>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</si>
  <si>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</si>
  <si>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</si>
  <si>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</si>
  <si>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</si>
  <si>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</si>
  <si>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</si>
  <si>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</si>
  <si>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</si>
  <si>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</si>
  <si>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</si>
  <si>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</si>
  <si>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</si>
  <si>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</si>
  <si>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</si>
  <si>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</si>
  <si>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</si>
  <si>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</si>
  <si>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</si>
  <si>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</si>
  <si>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</si>
  <si>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</si>
  <si>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</si>
  <si>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</si>
  <si>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</si>
  <si>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</si>
  <si>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</si>
  <si>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</si>
  <si>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</si>
  <si>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</si>
  <si>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</si>
  <si>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</si>
  <si>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</si>
  <si>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</si>
  <si>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</si>
  <si>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</si>
  <si>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</si>
  <si>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</si>
  <si>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</si>
  <si>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</si>
  <si>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</si>
  <si>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</si>
  <si>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</si>
  <si>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</si>
  <si>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</si>
  <si>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</si>
  <si>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</si>
  <si>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</si>
  <si>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</si>
  <si>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</si>
  <si>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</si>
  <si>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</si>
  <si>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</si>
  <si>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</si>
  <si>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</si>
  <si>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</si>
  <si>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</si>
  <si>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</si>
  <si>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</si>
  <si>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</si>
  <si>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</si>
  <si>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</si>
  <si>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</si>
  <si>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</si>
  <si>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</si>
  <si>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</si>
  <si>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</si>
  <si>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</si>
  <si>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</si>
  <si>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</si>
  <si>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</si>
  <si>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</si>
  <si>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</si>
  <si>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</si>
  <si>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</si>
  <si>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</si>
  <si>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</si>
  <si>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</si>
  <si>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</si>
  <si>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</si>
  <si>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</si>
  <si>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</si>
  <si>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</si>
  <si>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</si>
  <si>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</si>
  <si>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</si>
  <si>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</si>
  <si>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</si>
  <si>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</si>
  <si>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</si>
  <si>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</si>
  <si>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</si>
  <si>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</si>
  <si>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</si>
  <si>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</si>
  <si>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</si>
  <si>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</si>
  <si>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</si>
  <si>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</si>
  <si>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</si>
  <si>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</si>
  <si>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</si>
  <si>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</si>
  <si>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</si>
  <si>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</si>
  <si>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</si>
  <si>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</si>
  <si>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</si>
  <si>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</si>
  <si>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</si>
  <si>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</si>
  <si>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</si>
  <si>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</si>
  <si>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</si>
  <si>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</si>
  <si>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</si>
  <si>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</si>
  <si>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</si>
  <si>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</si>
  <si>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</si>
  <si>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</si>
  <si>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</si>
  <si>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</si>
  <si>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</si>
  <si>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</si>
  <si>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</si>
  <si>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</si>
  <si>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</si>
  <si>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</si>
  <si>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</si>
  <si>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</si>
  <si>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</si>
  <si>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</si>
  <si>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</si>
  <si>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</si>
  <si>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</si>
  <si>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</si>
  <si>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</si>
  <si>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</si>
  <si>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</si>
  <si>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</si>
  <si>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</si>
  <si>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</si>
  <si>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</si>
  <si>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</si>
  <si>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</si>
  <si>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</si>
  <si>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</si>
  <si>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</si>
  <si>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</si>
  <si>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</si>
  <si>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</si>
  <si>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</si>
  <si>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</si>
  <si>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</si>
  <si>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</si>
  <si>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</si>
  <si>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</si>
  <si>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</si>
  <si>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</si>
  <si>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</si>
  <si>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</si>
  <si>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</si>
  <si>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</si>
  <si>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</si>
  <si>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</si>
  <si>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</si>
  <si>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</si>
  <si>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</si>
  <si>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</si>
  <si>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</si>
  <si>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</si>
  <si>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</si>
  <si>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</si>
  <si>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</si>
  <si>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</si>
  <si>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</si>
  <si>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</si>
  <si>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</si>
  <si>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</si>
  <si>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</si>
  <si>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</si>
  <si>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</si>
  <si>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</si>
  <si>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</si>
  <si>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</si>
  <si>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</si>
  <si>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</si>
  <si>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</si>
  <si>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</si>
  <si>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</si>
  <si>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</si>
  <si>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</si>
  <si>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</si>
  <si>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</si>
  <si>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</si>
  <si>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</si>
  <si>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</si>
  <si>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</si>
  <si>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</si>
  <si>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</si>
  <si>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</si>
  <si>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</si>
  <si>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</si>
  <si>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</si>
  <si>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</si>
  <si>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</si>
  <si>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</si>
  <si>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</si>
  <si>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</si>
  <si>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</si>
  <si>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</si>
  <si>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</si>
  <si>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</si>
  <si>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</si>
  <si>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</si>
  <si>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</si>
  <si>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</si>
  <si>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</si>
  <si>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</si>
  <si>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</si>
  <si>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</si>
  <si>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</si>
  <si>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</si>
  <si>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</si>
  <si>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</si>
  <si>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</si>
  <si>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</si>
  <si>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</si>
  <si>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</si>
  <si>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</si>
  <si>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</si>
  <si>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</si>
  <si>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</si>
  <si>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</si>
  <si>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</si>
  <si>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</si>
  <si>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</si>
  <si>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</si>
  <si>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</si>
  <si>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</si>
  <si>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</si>
  <si>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</si>
  <si>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</si>
  <si>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</si>
  <si>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</si>
  <si>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</si>
  <si>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</si>
  <si>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</si>
  <si>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</si>
  <si>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</si>
  <si>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</si>
  <si>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</si>
  <si>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</si>
  <si>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</si>
  <si>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</si>
  <si>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</si>
  <si>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</si>
  <si>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</si>
  <si>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</si>
  <si>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</si>
  <si>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</si>
  <si>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</si>
  <si>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</si>
  <si>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</si>
  <si>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</si>
  <si>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</si>
  <si>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</si>
  <si>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</si>
  <si>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</si>
  <si>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</si>
  <si>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</si>
  <si>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</si>
  <si>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</si>
  <si>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</si>
  <si>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</si>
  <si>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</si>
  <si>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</si>
  <si>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</si>
  <si>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</si>
  <si>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</si>
  <si>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</si>
  <si>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</si>
  <si>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</si>
  <si>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</si>
  <si>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</si>
  <si>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</si>
  <si>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</si>
  <si>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</si>
  <si>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</si>
  <si>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</si>
  <si>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</si>
  <si>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</si>
  <si>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</si>
  <si>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</si>
  <si>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</si>
  <si>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</si>
  <si>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</si>
  <si>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</si>
  <si>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</si>
  <si>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</si>
  <si>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</si>
  <si>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</si>
  <si>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</si>
  <si>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</si>
  <si>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</si>
  <si>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</si>
  <si>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</si>
  <si>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</si>
  <si>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</si>
  <si>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</si>
  <si>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</si>
  <si>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</si>
  <si>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</si>
  <si>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</si>
  <si>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</si>
  <si>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</si>
  <si>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</si>
  <si>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</si>
  <si>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</si>
  <si>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</si>
  <si>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</si>
  <si>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</si>
  <si>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</si>
  <si>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</si>
  <si>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</si>
  <si>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</si>
  <si>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</si>
  <si>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</si>
  <si>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</si>
  <si>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</si>
  <si>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</si>
  <si>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</si>
  <si>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</si>
  <si>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</si>
  <si>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</si>
  <si>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</si>
  <si>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</si>
  <si>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</si>
  <si>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</si>
  <si>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</si>
  <si>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</si>
  <si>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</si>
  <si>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</si>
  <si>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</si>
  <si>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</si>
  <si>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</si>
  <si>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</si>
  <si>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</si>
  <si>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</si>
  <si>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</si>
  <si>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</si>
  <si>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</si>
  <si>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</si>
  <si>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</si>
  <si>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</si>
  <si>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</si>
  <si>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</si>
  <si>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</si>
  <si>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</si>
  <si>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</si>
  <si>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</si>
  <si>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</si>
  <si>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</si>
  <si>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</si>
  <si>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</si>
  <si>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</si>
  <si>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</si>
  <si>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</si>
  <si>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</si>
  <si>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</si>
  <si>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</si>
  <si>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</si>
  <si>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</si>
  <si>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</si>
  <si>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</si>
  <si>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</si>
  <si>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</si>
  <si>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</si>
  <si>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</si>
  <si>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</si>
  <si>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</si>
  <si>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</si>
  <si>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</si>
  <si>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</si>
  <si>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</si>
  <si>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</si>
  <si>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</si>
  <si>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</si>
  <si>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</si>
  <si>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</si>
  <si>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</si>
  <si>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</si>
  <si>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</si>
  <si>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</si>
  <si>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</si>
  <si>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</si>
  <si>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</si>
  <si>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</si>
  <si>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</si>
  <si>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</si>
  <si>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</si>
  <si>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</si>
  <si>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</si>
  <si>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</si>
  <si>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</si>
  <si>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</si>
  <si>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</si>
  <si>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</si>
  <si>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</si>
  <si>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</si>
  <si>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</si>
  <si>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</si>
  <si>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</si>
  <si>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</si>
  <si>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</si>
  <si>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</si>
  <si>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</si>
  <si>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</si>
  <si>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</si>
  <si>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</si>
  <si>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</si>
  <si>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</si>
  <si>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</si>
  <si>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</si>
  <si>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</si>
  <si>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</si>
  <si>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</si>
  <si>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</si>
  <si>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</si>
  <si>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</si>
  <si>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</si>
  <si>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</si>
  <si>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</si>
  <si>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</si>
  <si>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</si>
  <si>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</si>
  <si>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</si>
  <si>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</si>
  <si>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</si>
  <si>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</si>
  <si>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</si>
  <si>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</si>
  <si>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</si>
  <si>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</si>
  <si>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</si>
  <si>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</si>
  <si>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</si>
  <si>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</si>
  <si>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</si>
  <si>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</si>
  <si>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</si>
  <si>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</si>
  <si>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</si>
  <si>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</si>
  <si>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</si>
  <si>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</si>
  <si>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</si>
  <si>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</si>
  <si>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</si>
  <si>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</si>
  <si>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</si>
  <si>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</si>
  <si>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</si>
  <si>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</si>
  <si>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</si>
  <si>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</si>
  <si>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</si>
  <si>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</si>
  <si>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</si>
  <si>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</si>
  <si>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</si>
  <si>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</si>
  <si>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</si>
  <si>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</si>
  <si>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</si>
  <si>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</si>
  <si>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</si>
  <si>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</si>
  <si>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</si>
  <si>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</si>
  <si>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</si>
  <si>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</si>
  <si>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</si>
  <si>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</si>
  <si>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</si>
  <si>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</si>
  <si>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</si>
  <si>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</si>
  <si>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</si>
  <si>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</si>
  <si>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</si>
  <si>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</si>
  <si>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</si>
  <si>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</si>
  <si>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</si>
  <si>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</si>
  <si>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</si>
  <si>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</si>
  <si>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</si>
  <si>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</si>
  <si>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</si>
  <si>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</si>
  <si>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</si>
  <si>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</si>
  <si>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</si>
  <si>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</si>
  <si>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</si>
  <si>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</si>
  <si>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</si>
  <si>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</si>
  <si>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</si>
  <si>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</si>
  <si>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</si>
  <si>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</si>
  <si>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</si>
  <si>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</si>
  <si>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</si>
  <si>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</si>
  <si>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</si>
  <si>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</si>
  <si>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</si>
  <si>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</si>
  <si>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</si>
  <si>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</si>
  <si>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</si>
  <si>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</si>
  <si>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</si>
  <si>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</si>
  <si>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</si>
  <si>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</si>
  <si>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</si>
  <si>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</si>
  <si>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</si>
  <si>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</si>
  <si>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</si>
  <si>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</si>
  <si>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</si>
  <si>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</si>
  <si>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</si>
  <si>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</si>
  <si>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</si>
  <si>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</si>
  <si>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</si>
  <si>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</si>
  <si>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</si>
  <si>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</si>
  <si>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</si>
  <si>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</si>
  <si>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</si>
  <si>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</si>
  <si>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</si>
  <si>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</si>
  <si>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</si>
  <si>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</si>
  <si>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</si>
  <si>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</si>
  <si>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</si>
  <si>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</si>
  <si>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</si>
  <si>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</si>
  <si>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</si>
  <si>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</si>
  <si>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</si>
  <si>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</si>
  <si>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</si>
  <si>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</si>
  <si>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</si>
  <si>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</si>
  <si>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</si>
  <si>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</si>
  <si>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</si>
  <si>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</si>
  <si>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</si>
  <si>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</si>
  <si>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</si>
  <si>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</si>
  <si>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</si>
  <si>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</si>
  <si>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</si>
  <si>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</si>
  <si>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</si>
  <si>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</si>
  <si>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</si>
  <si>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</si>
  <si>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</si>
  <si>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</si>
  <si>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</si>
  <si>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</si>
  <si>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</si>
  <si>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</si>
  <si>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</si>
  <si>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</si>
  <si>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</si>
  <si>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</si>
  <si>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</si>
  <si>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</si>
  <si>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</si>
  <si>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</si>
  <si>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</si>
  <si>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</si>
  <si>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</si>
  <si>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</si>
  <si>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</si>
  <si>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</si>
  <si>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</si>
  <si>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</si>
  <si>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</si>
  <si>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</si>
  <si>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</si>
  <si>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</si>
  <si>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</si>
  <si>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</si>
  <si>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</si>
  <si>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</si>
  <si>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</si>
  <si>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</si>
  <si>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</si>
  <si>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</si>
  <si>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</si>
  <si>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</si>
  <si>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</si>
  <si>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</si>
  <si>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</si>
  <si>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</si>
  <si>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</si>
  <si>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</si>
  <si>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</si>
  <si>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</si>
  <si>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</si>
  <si>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</si>
  <si>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</si>
  <si>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</si>
  <si>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</si>
  <si>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</si>
  <si>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</si>
  <si>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</si>
  <si>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</si>
  <si>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</si>
  <si>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</si>
  <si>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</si>
  <si>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</si>
  <si>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</si>
  <si>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</si>
  <si>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</si>
  <si>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</si>
  <si>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</si>
  <si>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</si>
  <si>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</si>
  <si>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</si>
  <si>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</si>
  <si>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</si>
  <si>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</si>
  <si>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</si>
  <si>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</si>
  <si>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</si>
  <si>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</si>
  <si>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</si>
  <si>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</si>
  <si>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</si>
  <si>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</si>
  <si>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</si>
  <si>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</si>
  <si>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</si>
  <si>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</si>
  <si>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</si>
  <si>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</si>
  <si>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</si>
  <si>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</si>
  <si>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</si>
  <si>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</si>
  <si>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</si>
  <si>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</si>
  <si>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</si>
  <si>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</si>
  <si>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</si>
  <si>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</si>
  <si>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</si>
  <si>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</si>
  <si>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</si>
  <si>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</si>
  <si>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</si>
  <si>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</si>
  <si>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</si>
  <si>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</si>
  <si>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</si>
  <si>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</si>
  <si>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</si>
  <si>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</si>
  <si>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</si>
  <si>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</si>
  <si>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</si>
  <si>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</si>
  <si>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</si>
  <si>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</si>
  <si>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</si>
  <si>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</si>
  <si>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</si>
  <si>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</si>
  <si>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</si>
  <si>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</si>
  <si>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</si>
  <si>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</si>
  <si>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</si>
  <si>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</si>
  <si>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</si>
  <si>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</si>
  <si>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</si>
  <si>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</si>
  <si>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</si>
  <si>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</si>
  <si>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</si>
  <si>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</si>
  <si>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</si>
  <si>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</si>
  <si>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</si>
  <si>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</si>
  <si>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</si>
  <si>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</si>
  <si>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</si>
  <si>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</si>
  <si>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</si>
  <si>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</si>
  <si>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</si>
  <si>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</si>
  <si>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</si>
  <si>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</si>
  <si>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</si>
  <si>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</si>
  <si>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</si>
  <si>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</si>
  <si>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</si>
  <si>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</si>
  <si>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</si>
  <si>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</si>
  <si>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</si>
  <si>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</si>
  <si>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</si>
  <si>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</si>
  <si>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</si>
  <si>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</si>
  <si>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</si>
  <si>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</si>
  <si>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</si>
  <si>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</si>
  <si>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</si>
  <si>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</si>
  <si>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</si>
  <si>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</si>
  <si>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</si>
  <si>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</si>
  <si>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</si>
  <si>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</si>
  <si>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</si>
  <si>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</si>
  <si>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</si>
  <si>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</si>
  <si>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</si>
  <si>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</si>
  <si>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</si>
  <si>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</si>
  <si>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</si>
  <si>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</si>
  <si>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</si>
  <si>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</si>
  <si>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</si>
  <si>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</si>
  <si>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</si>
  <si>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</si>
  <si>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</si>
  <si>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</si>
  <si>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</si>
  <si>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</si>
  <si>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</si>
  <si>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</si>
  <si>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</si>
  <si>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</si>
  <si>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</si>
  <si>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</si>
  <si>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</si>
  <si>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</si>
  <si>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</si>
  <si>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</si>
  <si>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</si>
  <si>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</si>
  <si>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</si>
  <si>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</si>
  <si>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</si>
  <si>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</si>
  <si>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</si>
  <si>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</si>
  <si>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</si>
  <si>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</si>
  <si>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</si>
  <si>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</si>
  <si>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</si>
  <si>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</si>
  <si>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</si>
  <si>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</si>
  <si>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</si>
  <si>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</si>
  <si>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</si>
  <si>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</si>
  <si>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</si>
  <si>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</si>
  <si>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</si>
  <si>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</si>
  <si>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</si>
  <si>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</si>
  <si>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</si>
  <si>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</si>
  <si>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</si>
  <si>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</si>
  <si>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</si>
  <si>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</si>
  <si>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</si>
  <si>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</si>
  <si>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</si>
  <si>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</si>
  <si>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</si>
  <si>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</si>
  <si>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</si>
  <si>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</si>
  <si>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</si>
  <si>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</si>
  <si>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</si>
  <si>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</si>
  <si>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</si>
  <si>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</si>
  <si>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</si>
  <si>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</si>
  <si>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</si>
  <si>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</si>
  <si>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</si>
  <si>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</si>
  <si>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</si>
  <si>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</si>
  <si>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</si>
  <si>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</si>
  <si>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</si>
  <si>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</si>
  <si>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</si>
  <si>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</si>
  <si>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</si>
  <si>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</si>
  <si>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</si>
  <si>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</si>
  <si>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</si>
  <si>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</si>
  <si>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</si>
  <si>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</si>
  <si>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</si>
  <si>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</si>
  <si>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</si>
  <si>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</si>
  <si>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</si>
  <si>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</si>
  <si>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</si>
  <si>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</si>
  <si>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</si>
  <si>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</si>
  <si>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</si>
  <si>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</si>
  <si>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</si>
  <si>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</si>
  <si>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</si>
  <si>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</si>
  <si>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</si>
  <si>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</si>
  <si>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</si>
  <si>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</si>
  <si>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</si>
  <si>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</si>
  <si>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</si>
  <si>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</si>
  <si>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</si>
  <si>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</si>
  <si>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</si>
  <si>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</si>
  <si>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</si>
  <si>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</si>
  <si>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</si>
  <si>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</si>
  <si>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</si>
  <si>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</si>
  <si>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</si>
  <si>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</si>
  <si>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</si>
  <si>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</si>
  <si>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</si>
  <si>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</si>
  <si>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</si>
  <si>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</si>
  <si>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</si>
  <si>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</si>
  <si>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</si>
  <si>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</si>
  <si>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</si>
  <si>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</si>
  <si>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</si>
  <si>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</si>
  <si>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</si>
  <si>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</si>
  <si>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</si>
  <si>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</si>
  <si>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</si>
  <si>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</si>
  <si>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</si>
  <si>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</si>
  <si>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</si>
  <si>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</si>
  <si>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</si>
  <si>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</si>
  <si>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</si>
  <si>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</si>
  <si>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</si>
  <si>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</si>
  <si>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</si>
  <si>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</si>
  <si>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</si>
  <si>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</si>
  <si>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</si>
  <si>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</si>
  <si>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</si>
  <si>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</si>
  <si>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</si>
  <si>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</si>
  <si>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</si>
  <si>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</si>
  <si>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</si>
  <si>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</si>
  <si>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</si>
  <si>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</si>
  <si>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</si>
  <si>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</si>
  <si>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</si>
  <si>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</si>
  <si>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</si>
  <si>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</si>
  <si>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</si>
  <si>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</si>
  <si>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</si>
  <si>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</si>
  <si>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</si>
  <si>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</si>
  <si>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</si>
  <si>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</si>
  <si>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</si>
  <si>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</si>
  <si>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</si>
  <si>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</si>
  <si>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</si>
  <si>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</si>
  <si>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</si>
  <si>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</si>
  <si>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</si>
  <si>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</si>
  <si>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</si>
  <si>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</si>
  <si>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</si>
  <si>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</si>
  <si>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</si>
  <si>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</si>
  <si>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</si>
  <si>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</si>
  <si>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</si>
  <si>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</si>
  <si>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</si>
  <si>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</si>
  <si>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</si>
  <si>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</si>
  <si>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</si>
  <si>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</si>
  <si>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</si>
  <si>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</si>
  <si>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</si>
  <si>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</si>
  <si>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</si>
  <si>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</si>
  <si>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</si>
  <si>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</si>
  <si>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</si>
  <si>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</si>
  <si>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</si>
  <si>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</si>
  <si>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</si>
  <si>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</si>
  <si>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</si>
  <si>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</si>
  <si>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</si>
  <si>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</si>
  <si>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</si>
  <si>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</si>
  <si>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</si>
  <si>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</si>
  <si>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</si>
  <si>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</si>
  <si>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</si>
  <si>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</si>
  <si>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</si>
  <si>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</si>
  <si>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</si>
  <si>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</si>
  <si>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</si>
  <si>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</si>
  <si>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</si>
  <si>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</si>
  <si>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</si>
  <si>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</si>
  <si>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</si>
  <si>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</si>
  <si>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</si>
  <si>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</si>
  <si>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</si>
  <si>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</si>
  <si>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</si>
  <si>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</si>
  <si>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</si>
  <si>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</si>
  <si>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</si>
  <si>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</si>
  <si>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</si>
  <si>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</si>
  <si>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</si>
  <si>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</si>
  <si>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</si>
  <si>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</si>
  <si>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</si>
  <si>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</si>
  <si>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</si>
  <si>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</si>
  <si>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</si>
  <si>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</si>
  <si>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</si>
  <si>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</si>
  <si>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</si>
  <si>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</si>
  <si>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</si>
  <si>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</si>
  <si>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</si>
  <si>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</si>
  <si>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</si>
  <si>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</si>
  <si>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</si>
  <si>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</si>
  <si>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</si>
  <si>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</si>
  <si>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</si>
  <si>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</si>
  <si>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</si>
  <si>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</si>
  <si>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</si>
  <si>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</si>
  <si>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</si>
  <si>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</si>
  <si>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</si>
  <si>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</si>
  <si>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</si>
  <si>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</si>
  <si>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</si>
  <si>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</si>
  <si>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</si>
  <si>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</si>
  <si>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</si>
  <si>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</si>
  <si>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</si>
  <si>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</si>
  <si>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</si>
  <si>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</si>
  <si>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</si>
  <si>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</si>
  <si>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</si>
  <si>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</si>
  <si>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</si>
  <si>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</si>
  <si>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</si>
  <si>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</si>
  <si>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</si>
  <si>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</si>
  <si>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</si>
  <si>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</si>
  <si>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</si>
  <si>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</si>
  <si>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</si>
  <si>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</si>
  <si>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</si>
  <si>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</si>
  <si>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</si>
  <si>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</si>
  <si>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</si>
  <si>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</si>
  <si>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</si>
  <si>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</si>
  <si>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</si>
  <si>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</si>
  <si>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</si>
  <si>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</si>
  <si>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</si>
  <si>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</si>
  <si>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</si>
  <si>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</si>
  <si>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</si>
  <si>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</si>
  <si>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</si>
  <si>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</si>
  <si>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</si>
  <si>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</si>
  <si>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</si>
  <si>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</si>
  <si>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</si>
  <si>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</si>
  <si>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</si>
  <si>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</si>
  <si>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</si>
  <si>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</si>
  <si>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</si>
  <si>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</si>
  <si>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</si>
  <si>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</si>
  <si>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</si>
  <si>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</si>
  <si>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</si>
  <si>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</si>
  <si>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</si>
  <si>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</si>
  <si>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</si>
  <si>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</si>
  <si>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</si>
  <si>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</si>
  <si>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</si>
  <si>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</si>
  <si>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</si>
  <si>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</si>
  <si>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</si>
  <si>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</si>
  <si>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</si>
  <si>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</si>
  <si>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</si>
  <si>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</si>
  <si>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</si>
  <si>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</si>
  <si>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</si>
  <si>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</si>
  <si>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</si>
  <si>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</si>
  <si>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</si>
  <si>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</si>
  <si>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</si>
  <si>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</si>
  <si>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</si>
  <si>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</si>
  <si>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</si>
  <si>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</si>
  <si>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</si>
  <si>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</si>
  <si>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</si>
  <si>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</si>
  <si>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</si>
  <si>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</si>
  <si>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</si>
  <si>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</si>
  <si>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</si>
  <si>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</si>
  <si>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</si>
  <si>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</si>
  <si>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</si>
  <si>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</si>
  <si>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</si>
  <si>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</si>
  <si>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</si>
  <si>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</si>
  <si>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</si>
  <si>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</si>
  <si>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</si>
  <si>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</si>
  <si>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</si>
  <si>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</si>
  <si>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</si>
  <si>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</si>
  <si>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</si>
  <si>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</si>
  <si>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</si>
  <si>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</si>
  <si>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</si>
  <si>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</si>
  <si>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</si>
  <si>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</si>
  <si>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</si>
  <si>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</si>
  <si>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</si>
  <si>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</si>
  <si>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</si>
  <si>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</si>
  <si>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</si>
  <si>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</si>
  <si>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</si>
  <si>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</si>
  <si>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</si>
  <si>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</si>
  <si>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</si>
  <si>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</si>
  <si>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</si>
  <si>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</si>
  <si>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</si>
  <si>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</si>
  <si>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</si>
  <si>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</si>
  <si>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</si>
  <si>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</si>
  <si>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</si>
  <si>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</si>
  <si>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</si>
  <si>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</si>
  <si>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</si>
  <si>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</si>
  <si>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</si>
  <si>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</si>
  <si>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</si>
  <si>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</si>
  <si>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</si>
  <si>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</si>
  <si>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</si>
  <si>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</si>
  <si>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</si>
  <si>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</si>
  <si>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</si>
  <si>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</si>
  <si>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</si>
  <si>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</si>
  <si>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</si>
  <si>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</si>
  <si>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</si>
  <si>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</si>
  <si>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</si>
  <si>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</si>
  <si>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</si>
  <si>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</si>
  <si>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</si>
  <si>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</si>
  <si>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</si>
  <si>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</si>
  <si>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</si>
  <si>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</si>
  <si>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</si>
  <si>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</si>
  <si>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</si>
  <si>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</si>
  <si>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</si>
  <si>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</si>
  <si>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</si>
  <si>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</si>
  <si>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</si>
  <si>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</si>
  <si>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</si>
  <si>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</si>
  <si>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</si>
  <si>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</si>
  <si>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</si>
  <si>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</si>
  <si>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</si>
  <si>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</si>
  <si>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</si>
  <si>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</si>
  <si>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</si>
  <si>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</si>
  <si>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</si>
  <si>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</si>
  <si>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</si>
  <si>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</si>
  <si>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</si>
  <si>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</si>
  <si>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</si>
  <si>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</si>
  <si>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</si>
  <si>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</si>
  <si>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</si>
  <si>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</si>
  <si>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</si>
  <si>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</si>
  <si>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</si>
  <si>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</si>
  <si>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</si>
  <si>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</si>
  <si>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</si>
  <si>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</si>
  <si>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</si>
  <si>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</si>
  <si>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</si>
  <si>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</si>
  <si>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</si>
  <si>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</si>
  <si>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</si>
  <si>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</si>
  <si>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</si>
  <si>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</si>
  <si>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</si>
  <si>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</si>
  <si>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</si>
  <si>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</si>
  <si>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</si>
  <si>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</si>
  <si>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</si>
  <si>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</si>
  <si>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</si>
  <si>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</si>
  <si>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</si>
  <si>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</si>
  <si>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</si>
  <si>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</si>
  <si>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</si>
  <si>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</si>
  <si>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</si>
  <si>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</si>
  <si>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</si>
  <si>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</si>
  <si>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</si>
  <si>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</si>
  <si>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</si>
  <si>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</si>
  <si>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</si>
  <si>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</si>
  <si>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</si>
  <si>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</si>
  <si>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</si>
  <si>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</si>
  <si>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</si>
  <si>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</si>
  <si>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</si>
  <si>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</si>
  <si>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</si>
  <si>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</si>
  <si>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</si>
  <si>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</si>
  <si>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</si>
  <si>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</si>
  <si>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</si>
  <si>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</si>
  <si>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</si>
  <si>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</si>
  <si>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</si>
  <si>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</si>
  <si>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</si>
  <si>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</si>
  <si>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</si>
  <si>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</si>
  <si>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</si>
  <si>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</si>
  <si>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</si>
  <si>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</si>
  <si>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</si>
  <si>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</si>
  <si>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</si>
  <si>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</si>
  <si>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</si>
  <si>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</si>
  <si>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</si>
  <si>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</si>
  <si>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</si>
  <si>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</si>
  <si>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</si>
  <si>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</si>
  <si>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</si>
  <si>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</si>
  <si>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</si>
  <si>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</si>
  <si>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</si>
  <si>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</si>
  <si>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</si>
  <si>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</si>
  <si>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</si>
  <si>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</si>
  <si>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</si>
  <si>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</si>
  <si>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</si>
  <si>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</si>
  <si>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</si>
  <si>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</si>
  <si>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</si>
  <si>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</si>
  <si>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</si>
  <si>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</si>
  <si>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</si>
  <si>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</si>
  <si>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</si>
  <si>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</si>
  <si>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</si>
  <si>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</si>
  <si>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</si>
  <si>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</si>
  <si>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</si>
  <si>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</si>
  <si>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</si>
  <si>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</si>
  <si>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</si>
  <si>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</si>
  <si>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</si>
  <si>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</si>
  <si>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</si>
  <si>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</si>
  <si>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</si>
  <si>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</si>
  <si>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</si>
  <si>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</si>
  <si>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</si>
  <si>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</si>
  <si>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</si>
  <si>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</si>
  <si>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</si>
  <si>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</si>
  <si>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</si>
  <si>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</si>
  <si>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</si>
  <si>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</si>
  <si>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</si>
  <si>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</si>
  <si>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</si>
  <si>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</si>
  <si>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</si>
  <si>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</si>
  <si>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</si>
  <si>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</si>
  <si>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</si>
  <si>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</si>
  <si>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</si>
  <si>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</si>
  <si>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</si>
  <si>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</si>
  <si>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</si>
  <si>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</si>
  <si>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</si>
  <si>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</si>
  <si>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</si>
  <si>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</si>
  <si>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</si>
  <si>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</si>
  <si>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</si>
  <si>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</si>
  <si>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</si>
  <si>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</si>
  <si>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</si>
  <si>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</si>
  <si>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</si>
  <si>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</si>
  <si>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</si>
  <si>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</si>
  <si>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</si>
  <si>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</si>
  <si>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</si>
  <si>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</si>
  <si>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</si>
  <si>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</si>
  <si>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</si>
  <si>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</si>
  <si>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</si>
  <si>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</si>
  <si>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</si>
  <si>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</si>
  <si>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</si>
  <si>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</si>
  <si>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</si>
  <si>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</si>
  <si>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</si>
  <si>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</si>
  <si>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</si>
  <si>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</si>
  <si>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</si>
  <si>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</si>
  <si>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</si>
  <si>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</si>
  <si>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</si>
  <si>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</si>
  <si>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</si>
  <si>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</si>
  <si>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</si>
  <si>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</si>
  <si>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</si>
  <si>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</si>
  <si>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</si>
  <si>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</si>
  <si>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</si>
  <si>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</si>
  <si>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</si>
  <si>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</si>
  <si>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</si>
  <si>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</si>
  <si>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</si>
  <si>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</si>
  <si>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</si>
  <si>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</si>
  <si>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</si>
  <si>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</si>
  <si>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</si>
  <si>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</si>
  <si>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</si>
  <si>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</si>
  <si>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</si>
  <si>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</si>
  <si>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</si>
  <si>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</si>
  <si>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</si>
  <si>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</si>
  <si>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</si>
  <si>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</si>
  <si>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</si>
  <si>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</si>
  <si>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</si>
  <si>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</si>
  <si>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</si>
  <si>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</si>
  <si>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</si>
  <si>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</si>
  <si>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</si>
  <si>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</si>
  <si>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</si>
  <si>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</si>
  <si>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</si>
  <si>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</si>
  <si>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</si>
  <si>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</si>
  <si>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</si>
  <si>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</si>
  <si>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</si>
  <si>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</si>
  <si>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</si>
  <si>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</si>
  <si>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</si>
  <si>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</si>
  <si>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</si>
  <si>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</si>
  <si>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</si>
  <si>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</si>
  <si>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</si>
  <si>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</si>
  <si>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</si>
  <si>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</si>
  <si>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</si>
  <si>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</si>
  <si>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</si>
  <si>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</si>
  <si>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</si>
  <si>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</si>
  <si>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</si>
  <si>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</si>
  <si>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</si>
  <si>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</si>
  <si>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</si>
  <si>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</si>
  <si>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</si>
  <si>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</si>
  <si>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</si>
  <si>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</si>
  <si>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</si>
  <si>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</si>
  <si>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</si>
  <si>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</si>
  <si>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</si>
  <si>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</si>
  <si>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</si>
  <si>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</si>
  <si>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</si>
  <si>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</si>
  <si>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</si>
  <si>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</si>
  <si>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</si>
  <si>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</si>
  <si>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</si>
  <si>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</si>
  <si>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</si>
  <si>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</si>
  <si>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</si>
  <si>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</si>
  <si>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</si>
  <si>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</si>
  <si>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</si>
  <si>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</si>
  <si>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</si>
  <si>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</si>
  <si>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</si>
  <si>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</si>
  <si>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</si>
  <si>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</si>
  <si>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</si>
  <si>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</si>
  <si>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</si>
  <si>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</si>
  <si>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</si>
  <si>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</si>
  <si>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</si>
  <si>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</si>
  <si>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</si>
  <si>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</si>
  <si>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</si>
  <si>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</si>
  <si>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</si>
  <si>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</si>
  <si>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</si>
  <si>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</si>
  <si>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</si>
  <si>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</si>
  <si>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</si>
  <si>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</si>
  <si>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</si>
  <si>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</si>
  <si>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</si>
  <si>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</si>
  <si>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</si>
  <si>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</si>
  <si>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</si>
  <si>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</si>
  <si>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</si>
  <si>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</si>
  <si>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</si>
  <si>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</si>
  <si>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</si>
  <si>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</si>
  <si>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</si>
  <si>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</si>
  <si>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</si>
  <si>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</si>
  <si>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</si>
  <si>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</si>
  <si>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</si>
  <si>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</si>
  <si>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</si>
  <si>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</si>
  <si>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</si>
  <si>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</si>
  <si>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</si>
  <si>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</si>
  <si>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</si>
  <si>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</si>
  <si>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</si>
  <si>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</si>
  <si>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</si>
  <si>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</si>
  <si>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</si>
  <si>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</si>
  <si>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</si>
  <si>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</si>
  <si>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</si>
  <si>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</si>
  <si>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</si>
  <si>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</si>
  <si>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</si>
  <si>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</si>
  <si>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</si>
  <si>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</si>
  <si>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</si>
  <si>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</si>
  <si>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</si>
  <si>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</si>
  <si>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</si>
  <si>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</si>
  <si>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</si>
  <si>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</si>
  <si>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</si>
  <si>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</si>
  <si>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</si>
  <si>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</si>
  <si>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</si>
  <si>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</si>
  <si>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</si>
  <si>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</si>
  <si>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</si>
  <si>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</si>
  <si>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</si>
  <si>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</si>
  <si>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</si>
  <si>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</si>
  <si>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</si>
  <si>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</si>
  <si>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</si>
  <si>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</si>
  <si>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</si>
  <si>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</si>
  <si>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</si>
  <si>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</si>
  <si>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</si>
  <si>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</si>
  <si>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</si>
  <si>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</si>
  <si>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</si>
  <si>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</si>
  <si>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</si>
  <si>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</si>
  <si>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</si>
  <si>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</si>
  <si>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</si>
  <si>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</si>
  <si>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</si>
  <si>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</si>
  <si>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</si>
  <si>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</si>
  <si>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</si>
  <si>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</si>
  <si>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</si>
  <si>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</si>
  <si>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</si>
  <si>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</si>
  <si>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</si>
  <si>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</si>
  <si>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</si>
  <si>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</si>
  <si>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</si>
  <si>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</si>
  <si>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</si>
  <si>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</si>
  <si>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</si>
  <si>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</si>
  <si>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</si>
  <si>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</si>
  <si>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</si>
  <si>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</si>
  <si>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</si>
  <si>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</si>
  <si>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</si>
  <si>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</si>
  <si>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</si>
  <si>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</si>
  <si>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</si>
  <si>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</si>
  <si>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</si>
  <si>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</si>
  <si>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</si>
  <si>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</si>
  <si>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</si>
  <si>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</si>
  <si>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</si>
  <si>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</si>
  <si>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</si>
  <si>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</si>
  <si>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</si>
  <si>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</si>
  <si>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</si>
  <si>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</si>
  <si>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</si>
  <si>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</si>
  <si>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</si>
  <si>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</si>
  <si>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</si>
  <si>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</si>
  <si>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</si>
  <si>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</si>
  <si>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</si>
  <si>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</si>
  <si>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</si>
  <si>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</si>
  <si>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</si>
  <si>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</si>
  <si>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</si>
  <si>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</si>
  <si>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</si>
  <si>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</si>
  <si>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</si>
  <si>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</si>
  <si>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</si>
  <si>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</si>
  <si>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</si>
  <si>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</si>
  <si>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</si>
  <si>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</si>
  <si>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</si>
  <si>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</si>
  <si>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</si>
  <si>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</si>
  <si>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</si>
  <si>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</si>
  <si>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</si>
  <si>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</si>
  <si>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</si>
  <si>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</si>
  <si>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</si>
  <si>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</si>
  <si>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</si>
  <si>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</si>
  <si>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</si>
  <si>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</si>
  <si>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</si>
  <si>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</si>
  <si>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</si>
  <si>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</si>
  <si>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</si>
  <si>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</si>
  <si>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</si>
  <si>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</si>
  <si>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</si>
  <si>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</si>
  <si>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</si>
  <si>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</si>
  <si>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</si>
  <si>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</si>
  <si>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</si>
  <si>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</si>
  <si>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</si>
  <si>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</si>
  <si>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</si>
  <si>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</si>
  <si>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</si>
  <si>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</si>
  <si>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</si>
  <si>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</si>
  <si>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</si>
  <si>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</si>
  <si>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</si>
  <si>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</si>
  <si>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</si>
  <si>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</si>
  <si>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</si>
  <si>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</si>
  <si>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</si>
  <si>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</si>
  <si>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</si>
  <si>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</si>
  <si>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</si>
  <si>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</si>
  <si>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</si>
  <si>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</si>
  <si>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</si>
  <si>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</si>
  <si>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</si>
  <si>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</si>
  <si>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</si>
  <si>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</si>
  <si>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</si>
  <si>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</si>
  <si>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</si>
  <si>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</si>
  <si>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</si>
  <si>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</si>
  <si>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</si>
  <si>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</si>
  <si>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</si>
  <si>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</si>
  <si>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</si>
  <si>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</si>
  <si>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</si>
  <si>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</si>
  <si>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</si>
  <si>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</si>
  <si>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</si>
  <si>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</si>
  <si>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</si>
  <si>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</si>
  <si>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</si>
  <si>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</si>
  <si>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</si>
  <si>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</si>
  <si>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</si>
  <si>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</si>
  <si>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</si>
  <si>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</si>
  <si>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</si>
  <si>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</si>
  <si>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</si>
  <si>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</si>
  <si>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</si>
  <si>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</si>
  <si>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</si>
  <si>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</si>
  <si>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</si>
  <si>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</si>
  <si>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</si>
  <si>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</si>
  <si>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</si>
  <si>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</si>
  <si>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</si>
  <si>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</si>
  <si>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</si>
  <si>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</si>
  <si>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</si>
  <si>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</si>
  <si>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</si>
  <si>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</si>
  <si>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</si>
  <si>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</si>
  <si>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</si>
  <si>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</si>
  <si>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</si>
  <si>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</si>
  <si>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</si>
  <si>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</si>
  <si>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</si>
  <si>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</si>
  <si>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</si>
  <si>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</si>
  <si>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</si>
  <si>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</si>
  <si>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</si>
  <si>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</si>
  <si>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</si>
  <si>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</si>
  <si>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</si>
  <si>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</si>
  <si>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</si>
  <si>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</si>
  <si>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</si>
  <si>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</si>
  <si>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</si>
  <si>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</si>
  <si>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</si>
  <si>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</si>
  <si>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</si>
  <si>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</si>
  <si>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</si>
  <si>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</si>
  <si>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</si>
  <si>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</si>
  <si>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</si>
  <si>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</si>
  <si>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</si>
  <si>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</si>
  <si>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</si>
  <si>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</si>
  <si>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</si>
  <si>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</si>
  <si>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</si>
  <si>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</si>
  <si>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</si>
  <si>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</si>
  <si>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</si>
  <si>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</si>
  <si>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</si>
  <si>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</si>
  <si>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</si>
  <si>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</si>
  <si>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</si>
  <si>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</si>
  <si>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</si>
  <si>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</si>
  <si>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</si>
  <si>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</si>
  <si>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</si>
  <si>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</si>
  <si>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</si>
  <si>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</si>
  <si>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</si>
  <si>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</si>
  <si>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</si>
  <si>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</si>
  <si>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</si>
  <si>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</si>
  <si>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</si>
  <si>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</si>
  <si>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</si>
  <si>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</si>
  <si>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</si>
  <si>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</si>
  <si>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</si>
  <si>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</si>
  <si>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</si>
  <si>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</si>
  <si>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</si>
  <si>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</si>
  <si>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</si>
  <si>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</si>
  <si>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</si>
  <si>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</si>
  <si>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</si>
  <si>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</si>
  <si>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</si>
  <si>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</si>
  <si>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</si>
  <si>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</si>
  <si>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</si>
  <si>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</si>
  <si>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</si>
  <si>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</si>
  <si>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</si>
  <si>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</si>
  <si>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</si>
  <si>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</si>
  <si>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</si>
  <si>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</si>
  <si>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</si>
  <si>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</si>
  <si>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</si>
  <si>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</si>
  <si>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</si>
  <si>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</si>
  <si>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</si>
  <si>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</si>
  <si>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</si>
  <si>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</si>
  <si>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</si>
  <si>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</si>
  <si>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</si>
  <si>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</si>
  <si>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</si>
  <si>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</si>
  <si>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</si>
  <si>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</si>
  <si>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</si>
  <si>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</si>
  <si>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</si>
  <si>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</si>
  <si>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</si>
  <si>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</si>
  <si>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</si>
  <si>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</si>
  <si>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</si>
  <si>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</si>
  <si>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</si>
  <si>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</si>
  <si>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</si>
  <si>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</si>
  <si>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</si>
  <si>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</si>
  <si>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</si>
  <si>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</si>
  <si>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</si>
  <si>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</si>
  <si>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</si>
  <si>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</si>
  <si>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</si>
  <si>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</si>
  <si>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</si>
  <si>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</si>
  <si>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</si>
  <si>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</si>
  <si>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</si>
  <si>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</si>
  <si>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</si>
  <si>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</si>
  <si>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</si>
  <si>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</si>
  <si>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</si>
  <si>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</si>
  <si>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</si>
  <si>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</si>
  <si>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</si>
  <si>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</si>
  <si>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</si>
  <si>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</si>
  <si>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</si>
  <si>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</si>
  <si>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</si>
  <si>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</si>
  <si>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</si>
  <si>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</si>
  <si>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</si>
  <si>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</si>
  <si>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</si>
  <si>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</si>
  <si>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</si>
  <si>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</si>
  <si>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</si>
  <si>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</si>
  <si>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</si>
  <si>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</si>
  <si>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</si>
  <si>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</si>
  <si>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</si>
  <si>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</si>
  <si>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</si>
  <si>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</si>
  <si>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</si>
  <si>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</si>
  <si>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</si>
  <si>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</si>
  <si>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</si>
  <si>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</si>
  <si>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</si>
  <si>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</si>
  <si>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</si>
  <si>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</si>
  <si>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</si>
  <si>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</si>
  <si>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</si>
  <si>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</si>
  <si>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</si>
  <si>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</si>
  <si>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</si>
  <si>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</si>
  <si>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</si>
  <si>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</si>
  <si>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</si>
  <si>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</si>
  <si>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</si>
  <si>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</si>
  <si>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</si>
  <si>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</si>
  <si>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</si>
  <si>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</si>
  <si>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</si>
  <si>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</si>
  <si>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</si>
  <si>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</si>
  <si>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</si>
  <si>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</si>
  <si>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</si>
  <si>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</si>
  <si>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</si>
  <si>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</si>
  <si>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</si>
  <si>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</si>
  <si>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</si>
  <si>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</si>
  <si>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</si>
  <si>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</si>
  <si>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</si>
  <si>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</si>
  <si>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</si>
  <si>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</si>
  <si>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</si>
  <si>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</si>
  <si>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</si>
  <si>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</si>
  <si>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</si>
  <si>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</si>
  <si>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</si>
  <si>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</si>
  <si>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</si>
  <si>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</si>
  <si>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</si>
  <si>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</si>
  <si>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</si>
  <si>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</si>
  <si>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</si>
  <si>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</si>
  <si>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</si>
  <si>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</si>
  <si>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</si>
  <si>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</si>
  <si>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</si>
  <si>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</si>
  <si>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</si>
  <si>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</si>
  <si>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</si>
  <si>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</si>
  <si>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</si>
  <si>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</si>
  <si>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</si>
  <si>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</si>
  <si>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</si>
  <si>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</si>
  <si>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</si>
  <si>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</si>
  <si>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</si>
  <si>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</si>
  <si>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</si>
  <si>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</si>
  <si>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</si>
  <si>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</si>
  <si>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</si>
  <si>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</si>
  <si>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</si>
  <si>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</si>
  <si>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</si>
  <si>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</si>
  <si>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</si>
  <si>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</si>
  <si>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</si>
  <si>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</si>
  <si>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</si>
  <si>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</si>
  <si>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</si>
  <si>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</si>
  <si>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</si>
  <si>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</si>
  <si>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</si>
  <si>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</si>
  <si>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</si>
  <si>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</si>
  <si>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</si>
  <si>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</si>
  <si>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</si>
  <si>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</si>
  <si>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</si>
  <si>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</si>
  <si>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</si>
  <si>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</si>
  <si>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</si>
  <si>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</si>
  <si>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</si>
  <si>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</si>
  <si>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</si>
  <si>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</si>
  <si>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</si>
  <si>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</si>
  <si>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</si>
  <si>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</si>
  <si>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</si>
  <si>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</si>
  <si>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</si>
  <si>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</si>
  <si>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</si>
  <si>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</si>
  <si>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</si>
  <si>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</si>
  <si>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</si>
  <si>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</si>
  <si>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</si>
  <si>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</si>
  <si>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</si>
  <si>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</si>
  <si>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</si>
  <si>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</si>
  <si>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</si>
  <si>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</si>
  <si>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</si>
  <si>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</si>
  <si>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</si>
  <si>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</si>
  <si>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</si>
  <si>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</si>
  <si>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</si>
  <si>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</si>
  <si>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</si>
  <si>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</si>
  <si>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</si>
  <si>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</si>
  <si>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</si>
  <si>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</si>
  <si>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</si>
  <si>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</si>
  <si>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</si>
  <si>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</si>
  <si>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</si>
  <si>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</si>
  <si>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</si>
  <si>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</si>
  <si>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</si>
  <si>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</si>
  <si>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</si>
  <si>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</si>
  <si>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</si>
  <si>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</si>
  <si>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</si>
  <si>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</si>
  <si>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</si>
  <si>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</si>
  <si>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</si>
  <si>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</si>
  <si>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</si>
  <si>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</si>
  <si>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</si>
  <si>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</si>
  <si>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</si>
  <si>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</si>
  <si>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</si>
  <si>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</si>
  <si>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</si>
  <si>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</si>
  <si>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</si>
  <si>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</si>
  <si>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</si>
  <si>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</si>
  <si>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</si>
  <si>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</si>
  <si>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</si>
  <si>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</si>
  <si>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</si>
  <si>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</si>
  <si>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</si>
  <si>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</si>
  <si>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</si>
  <si>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</si>
  <si>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</si>
  <si>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</si>
  <si>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</si>
  <si>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</si>
  <si>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</si>
  <si>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</si>
  <si>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</si>
  <si>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</si>
  <si>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</si>
  <si>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</si>
  <si>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</si>
  <si>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</si>
  <si>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</si>
  <si>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</si>
  <si>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</si>
  <si>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</si>
  <si>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</si>
  <si>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</si>
  <si>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</si>
  <si>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</si>
  <si>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</si>
  <si>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</si>
  <si>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</si>
  <si>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</si>
  <si>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</si>
  <si>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</si>
  <si>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</si>
  <si>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</si>
  <si>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</si>
  <si>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</si>
  <si>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</si>
  <si>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</si>
  <si>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</si>
  <si>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</si>
  <si>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</si>
  <si>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</si>
  <si>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</si>
  <si>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</si>
  <si>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</si>
  <si>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</si>
  <si>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</si>
  <si>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</si>
  <si>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</si>
  <si>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</si>
  <si>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</si>
  <si>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</si>
  <si>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</si>
  <si>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</si>
  <si>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</si>
  <si>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</si>
  <si>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</si>
  <si>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</si>
  <si>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</si>
  <si>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</si>
  <si>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</si>
  <si>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</si>
  <si>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</si>
  <si>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</si>
  <si>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</si>
  <si>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</si>
  <si>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</si>
  <si>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</si>
  <si>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</si>
  <si>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</si>
  <si>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</si>
  <si>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</si>
  <si>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</si>
  <si>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</si>
  <si>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</si>
  <si>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</si>
  <si>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</si>
  <si>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</si>
  <si>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</si>
  <si>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</si>
  <si>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</si>
  <si>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</si>
  <si>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</si>
  <si>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</si>
  <si>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</si>
  <si>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</si>
  <si>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</si>
  <si>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</si>
  <si>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</si>
  <si>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</si>
  <si>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</si>
  <si>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</si>
  <si>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</si>
  <si>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</si>
  <si>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</si>
  <si>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</si>
  <si>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</si>
  <si>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</si>
  <si>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</si>
  <si>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</si>
  <si>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</si>
  <si>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</si>
  <si>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</si>
  <si>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</si>
  <si>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</si>
  <si>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</si>
  <si>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</si>
  <si>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</si>
  <si>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</si>
  <si>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</si>
  <si>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</si>
  <si>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</si>
  <si>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</si>
  <si>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</si>
  <si>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</si>
  <si>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</si>
  <si>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</si>
  <si>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</si>
  <si>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</si>
  <si>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</si>
  <si>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</si>
  <si>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</si>
  <si>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</si>
  <si>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</si>
  <si>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</si>
  <si>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</si>
  <si>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</si>
  <si>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</si>
  <si>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</si>
  <si>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</si>
  <si>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</si>
  <si>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</si>
  <si>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</si>
  <si>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</si>
  <si>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</si>
  <si>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</si>
  <si>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</si>
  <si>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</si>
  <si>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</si>
  <si>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</si>
  <si>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</si>
  <si>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</si>
  <si>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</si>
  <si>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</si>
  <si>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</si>
  <si>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</si>
  <si>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</si>
  <si>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</si>
  <si>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</si>
  <si>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</si>
  <si>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</si>
  <si>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</si>
  <si>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</si>
  <si>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</si>
  <si>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</si>
  <si>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</si>
  <si>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</si>
  <si>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</si>
  <si>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</si>
  <si>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</si>
  <si>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</si>
  <si>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</si>
  <si>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</si>
  <si>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</si>
  <si>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</si>
  <si>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</si>
  <si>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</si>
  <si>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</si>
  <si>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</si>
  <si>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</si>
  <si>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</si>
  <si>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</si>
  <si>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</si>
  <si>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</si>
  <si>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</si>
  <si>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</si>
  <si>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</si>
  <si>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</si>
  <si>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</si>
  <si>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</si>
  <si>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</si>
  <si>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</si>
  <si>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</si>
  <si>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</si>
  <si>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</si>
  <si>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</si>
  <si>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</si>
  <si>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</si>
  <si>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</si>
  <si>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</si>
  <si>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</si>
  <si>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</si>
  <si>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</si>
  <si>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</si>
  <si>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</si>
  <si>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</si>
  <si>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</si>
  <si>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</si>
  <si>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</si>
  <si>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</si>
  <si>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</si>
  <si>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</si>
  <si>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</si>
  <si>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</si>
  <si>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</si>
  <si>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</si>
  <si>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</si>
  <si>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</si>
  <si>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</si>
  <si>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</si>
  <si>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</si>
  <si>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</si>
  <si>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</si>
  <si>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</si>
  <si>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</si>
  <si>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</si>
  <si>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</si>
  <si>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</si>
  <si>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</si>
  <si>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</si>
  <si>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</si>
  <si>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</si>
  <si>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</si>
  <si>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</si>
  <si>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</si>
  <si>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</si>
  <si>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</si>
  <si>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</si>
  <si>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</si>
  <si>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</si>
  <si>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</si>
  <si>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</si>
  <si>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</si>
  <si>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</si>
  <si>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</si>
  <si>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</si>
  <si>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</si>
  <si>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</si>
  <si>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</si>
  <si>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</si>
  <si>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</si>
  <si>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</si>
  <si>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</si>
  <si>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</si>
  <si>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</si>
  <si>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</si>
  <si>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</si>
  <si>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</si>
  <si>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</si>
  <si>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</si>
  <si>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</si>
  <si>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</si>
  <si>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</si>
  <si>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</si>
  <si>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</si>
  <si>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</si>
  <si>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</si>
  <si>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</si>
  <si>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</si>
  <si>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</si>
  <si>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</si>
  <si>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</si>
  <si>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</si>
  <si>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</si>
  <si>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</si>
  <si>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</si>
  <si>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</si>
  <si>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</si>
  <si>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</si>
  <si>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</si>
  <si>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</si>
  <si>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</si>
  <si>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</si>
  <si>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</si>
  <si>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</si>
  <si>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</si>
  <si>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</si>
  <si>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</si>
  <si>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</si>
  <si>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</si>
  <si>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</si>
  <si>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</si>
  <si>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</si>
  <si>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</si>
  <si>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</si>
  <si>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</si>
  <si>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</si>
  <si>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</si>
  <si>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</si>
  <si>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</si>
  <si>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</si>
  <si>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</si>
  <si>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</si>
  <si>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</si>
  <si>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</si>
  <si>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</si>
  <si>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</si>
  <si>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</si>
  <si>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</si>
  <si>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</si>
  <si>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</si>
  <si>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</si>
  <si>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</si>
  <si>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</si>
  <si>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</si>
  <si>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</si>
  <si>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</si>
  <si>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</si>
  <si>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</si>
  <si>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</si>
  <si>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</si>
  <si>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</si>
  <si>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</si>
  <si>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</si>
  <si>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</si>
  <si>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</si>
  <si>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</si>
  <si>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</si>
  <si>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</si>
  <si>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</si>
  <si>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</si>
  <si>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</si>
  <si>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</si>
  <si>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</si>
  <si>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</si>
  <si>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</si>
  <si>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</si>
  <si>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</si>
  <si>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</si>
  <si>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</si>
  <si>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</si>
  <si>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</si>
  <si>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</si>
  <si>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</si>
  <si>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</si>
  <si>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</si>
  <si>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</si>
  <si>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</si>
  <si>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</si>
  <si>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</si>
  <si>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</si>
  <si>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</si>
  <si>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</si>
  <si>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</si>
  <si>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</si>
  <si>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</si>
  <si>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</si>
  <si>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</si>
  <si>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</si>
  <si>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</si>
  <si>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</si>
  <si>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</si>
  <si>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</si>
  <si>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</si>
  <si>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</si>
  <si>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</si>
  <si>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</si>
  <si>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</si>
  <si>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</si>
  <si>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</si>
  <si>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</si>
  <si>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</si>
  <si>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</si>
  <si>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</si>
  <si>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</si>
  <si>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</si>
  <si>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</si>
  <si>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</si>
  <si>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</si>
  <si>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</si>
  <si>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</si>
  <si>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</si>
  <si>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</si>
  <si>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</si>
  <si>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</si>
  <si>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</si>
  <si>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</si>
  <si>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</si>
  <si>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</si>
  <si>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</si>
  <si>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</si>
  <si>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</si>
  <si>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</si>
  <si>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</si>
  <si>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</si>
  <si>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</si>
  <si>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</si>
  <si>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</si>
  <si>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</si>
  <si>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</si>
  <si>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</si>
  <si>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</si>
  <si>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</si>
  <si>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</si>
  <si>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</si>
  <si>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</si>
  <si>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</si>
  <si>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</si>
  <si>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</si>
  <si>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</si>
  <si>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</si>
  <si>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</si>
  <si>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</si>
  <si>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</si>
  <si>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</si>
  <si>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</si>
  <si>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</si>
  <si>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</si>
  <si>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</si>
  <si>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</si>
  <si>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</si>
  <si>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</si>
  <si>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</si>
  <si>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</si>
  <si>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</si>
  <si>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</si>
  <si>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</si>
  <si>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</si>
  <si>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</si>
  <si>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</si>
  <si>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</si>
  <si>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</si>
  <si>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</si>
  <si>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</si>
  <si>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</si>
  <si>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</si>
  <si>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</si>
  <si>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</si>
  <si>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</si>
  <si>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</si>
  <si>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</si>
  <si>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</si>
  <si>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</si>
  <si>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</si>
  <si>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</si>
  <si>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</si>
  <si>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</si>
  <si>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</si>
  <si>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</si>
  <si>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</si>
  <si>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</si>
  <si>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</si>
  <si>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</si>
  <si>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</si>
  <si>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</si>
  <si>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</si>
  <si>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</si>
  <si>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</si>
  <si>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</si>
  <si>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</si>
  <si>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</si>
  <si>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</si>
  <si>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</si>
  <si>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</si>
  <si>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</si>
  <si>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</si>
  <si>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</si>
  <si>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</si>
  <si>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</si>
  <si>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</si>
  <si>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</si>
  <si>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</si>
  <si>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</si>
  <si>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</si>
  <si>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</si>
  <si>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</si>
  <si>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</si>
  <si>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</si>
  <si>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</si>
  <si>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</si>
  <si>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</si>
  <si>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</si>
  <si>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</si>
  <si>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</si>
  <si>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</si>
  <si>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</si>
  <si>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</si>
  <si>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</si>
  <si>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</si>
  <si>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</si>
  <si>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</si>
  <si>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</si>
  <si>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</si>
  <si>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</si>
  <si>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</si>
  <si>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</si>
  <si>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</si>
  <si>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</si>
  <si>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</si>
  <si>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</si>
  <si>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</si>
  <si>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</si>
  <si>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</si>
  <si>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</si>
  <si>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</si>
  <si>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</si>
  <si>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</si>
  <si>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</si>
  <si>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</si>
  <si>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</si>
  <si>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</si>
  <si>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</si>
  <si>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</si>
  <si>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</si>
  <si>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</si>
  <si>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</si>
  <si>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</si>
  <si>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</si>
  <si>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</si>
  <si>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</si>
  <si>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</si>
  <si>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</si>
  <si>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</si>
  <si>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</si>
  <si>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</si>
  <si>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</si>
  <si>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</si>
  <si>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</si>
  <si>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</si>
  <si>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</si>
  <si>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</si>
  <si>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</si>
  <si>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</si>
  <si>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</si>
  <si>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</si>
  <si>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</si>
  <si>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</si>
  <si>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</si>
  <si>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</si>
  <si>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</si>
  <si>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</si>
  <si>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</si>
  <si>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</si>
  <si>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</si>
  <si>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</si>
  <si>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</si>
  <si>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</si>
  <si>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</si>
  <si>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</si>
  <si>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</si>
  <si>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</si>
  <si>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</si>
  <si>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</si>
  <si>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</si>
  <si>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</si>
  <si>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</si>
  <si>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</si>
  <si>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</si>
  <si>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</si>
  <si>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</si>
  <si>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</si>
  <si>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</si>
  <si>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</si>
  <si>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</si>
  <si>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</si>
  <si>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</si>
  <si>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</si>
  <si>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</si>
  <si>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</si>
  <si>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</si>
  <si>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</si>
  <si>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</si>
  <si>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</si>
  <si>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</si>
  <si>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</si>
  <si>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</si>
  <si>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</si>
  <si>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</si>
  <si>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</si>
  <si>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</si>
  <si>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</si>
  <si>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</si>
  <si>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</si>
  <si>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</si>
  <si>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</si>
  <si>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</si>
  <si>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</si>
  <si>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</si>
  <si>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</si>
  <si>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</si>
  <si>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</si>
  <si>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</si>
  <si>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</si>
  <si>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</si>
  <si>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</si>
  <si>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</si>
  <si>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</si>
  <si>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</si>
  <si>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</si>
  <si>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</si>
  <si>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</si>
  <si>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</si>
  <si>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</si>
  <si>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</si>
  <si>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</si>
  <si>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</si>
  <si>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</si>
  <si>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</si>
  <si>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</si>
  <si>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</si>
  <si>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</si>
  <si>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</si>
  <si>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</si>
  <si>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</si>
  <si>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</si>
  <si>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</si>
  <si>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</si>
  <si>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</si>
  <si>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</si>
  <si>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</si>
  <si>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</si>
  <si>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</si>
  <si>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</si>
  <si>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</si>
  <si>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</si>
  <si>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</si>
  <si>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</si>
  <si>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</si>
  <si>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</si>
  <si>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</si>
  <si>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</si>
  <si>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</si>
  <si>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</si>
  <si>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</si>
  <si>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</si>
  <si>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</si>
  <si>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</si>
  <si>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</si>
  <si>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</si>
  <si>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</si>
  <si>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</si>
  <si>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</si>
  <si>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</si>
  <si>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</si>
  <si>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</si>
  <si>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</si>
  <si>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</si>
  <si>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</si>
  <si>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</si>
  <si>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</si>
  <si>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</si>
  <si>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</si>
  <si>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</si>
  <si>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</si>
  <si>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</si>
  <si>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</si>
  <si>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</si>
  <si>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</si>
  <si>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</si>
  <si>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</si>
  <si>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</si>
  <si>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</si>
  <si>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</si>
  <si>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</si>
  <si>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</si>
  <si>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</si>
  <si>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</si>
  <si>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</si>
  <si>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</si>
  <si>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</si>
  <si>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</si>
  <si>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</si>
  <si>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</si>
  <si>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</si>
  <si>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</si>
  <si>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</si>
  <si>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</si>
  <si>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</si>
  <si>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</si>
  <si>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</si>
  <si>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</si>
  <si>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</si>
  <si>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</si>
  <si>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</si>
  <si>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</si>
  <si>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</si>
  <si>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</si>
  <si>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</si>
  <si>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</si>
  <si>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</si>
  <si>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</si>
  <si>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</si>
  <si>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</si>
  <si>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</si>
  <si>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</si>
  <si>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</si>
  <si>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</si>
  <si>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</si>
  <si>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</si>
  <si>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</si>
  <si>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</si>
  <si>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</si>
  <si>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</si>
  <si>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</si>
  <si>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</si>
  <si>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</si>
  <si>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</si>
  <si>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</si>
  <si>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</si>
  <si>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</si>
  <si>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</si>
  <si>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</si>
  <si>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</si>
  <si>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</si>
  <si>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</si>
  <si>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</si>
  <si>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</si>
  <si>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</si>
  <si>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</si>
  <si>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</si>
  <si>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</si>
  <si>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</si>
  <si>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</si>
  <si>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</si>
  <si>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</si>
  <si>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</si>
  <si>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</si>
  <si>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</si>
  <si>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</si>
  <si>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</si>
  <si>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</si>
  <si>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</si>
  <si>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</si>
  <si>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</si>
  <si>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</si>
  <si>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</si>
  <si>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</si>
  <si>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</si>
  <si>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</si>
  <si>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</si>
  <si>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</si>
  <si>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</si>
  <si>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</si>
  <si>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</si>
  <si>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</si>
  <si>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</si>
  <si>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</si>
  <si>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</si>
  <si>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</si>
  <si>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</si>
  <si>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</si>
  <si>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</si>
  <si>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</si>
  <si>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</si>
  <si>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</si>
  <si>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</si>
  <si>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</si>
  <si>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</si>
  <si>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</si>
  <si>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</si>
  <si>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</si>
  <si>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</si>
  <si>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</si>
  <si>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</si>
  <si>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</si>
  <si>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</si>
  <si>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</si>
  <si>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</si>
  <si>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</si>
  <si>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</si>
  <si>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</si>
  <si>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</si>
  <si>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</si>
  <si>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</si>
  <si>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</si>
  <si>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</si>
  <si>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</si>
  <si>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</si>
  <si>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</si>
  <si>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</si>
  <si>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</si>
  <si>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</si>
  <si>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</si>
  <si>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</si>
  <si>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</si>
  <si>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</si>
  <si>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</si>
  <si>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</si>
  <si>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</si>
  <si>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</si>
  <si>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</si>
  <si>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</si>
  <si>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</si>
  <si>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</si>
  <si>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</si>
  <si>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</si>
  <si>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</si>
  <si>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</si>
  <si>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</si>
  <si>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</si>
  <si>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</si>
  <si>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</si>
  <si>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</si>
  <si>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</si>
  <si>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</si>
  <si>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</si>
  <si>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</si>
  <si>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</si>
  <si>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</si>
  <si>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</si>
  <si>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</si>
  <si>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</si>
  <si>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</si>
  <si>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</si>
  <si>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</si>
  <si>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</si>
  <si>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</si>
  <si>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</si>
  <si>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</si>
  <si>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</si>
  <si>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</si>
  <si>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</si>
  <si>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</si>
  <si>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</si>
  <si>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</si>
  <si>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</si>
  <si>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</si>
  <si>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</si>
  <si>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</si>
  <si>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</si>
  <si>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</si>
  <si>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</si>
  <si>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</si>
  <si>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</si>
  <si>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</si>
  <si>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</si>
  <si>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</si>
  <si>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</si>
  <si>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</si>
  <si>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</si>
  <si>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</si>
  <si>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</si>
  <si>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</si>
  <si>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</si>
  <si>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</si>
  <si>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</si>
  <si>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</si>
  <si>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</si>
  <si>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</si>
  <si>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</si>
  <si>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</si>
  <si>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</si>
  <si>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</si>
  <si>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</si>
  <si>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</si>
  <si>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</si>
  <si>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</si>
  <si>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</si>
  <si>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</si>
  <si>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</si>
  <si>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</si>
  <si>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</si>
  <si>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</si>
  <si>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</si>
  <si>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</si>
  <si>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</si>
  <si>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</si>
  <si>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</si>
  <si>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</si>
  <si>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</si>
  <si>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</si>
  <si>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</si>
  <si>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</si>
  <si>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</si>
  <si>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</si>
  <si>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</si>
  <si>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</si>
  <si>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</si>
  <si>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</si>
  <si>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</si>
  <si>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</si>
  <si>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</si>
  <si>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</si>
  <si>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</si>
  <si>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</si>
  <si>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</si>
  <si>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</si>
  <si>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</si>
  <si>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</si>
  <si>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</si>
  <si>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</si>
  <si>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</si>
  <si>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</si>
  <si>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</si>
  <si>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</si>
  <si>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</si>
  <si>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</si>
  <si>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</si>
  <si>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</si>
  <si>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</si>
  <si>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</si>
  <si>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</si>
  <si>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</si>
  <si>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</si>
  <si>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</si>
  <si>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</si>
  <si>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</si>
  <si>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</si>
  <si>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</si>
  <si>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</si>
  <si>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</si>
  <si>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</si>
  <si>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</si>
  <si>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</si>
  <si>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</si>
  <si>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</si>
  <si>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</si>
  <si>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</si>
  <si>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</si>
  <si>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</si>
  <si>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</si>
  <si>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</si>
  <si>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</si>
  <si>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</si>
  <si>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</si>
  <si>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</si>
  <si>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</si>
  <si>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</si>
  <si>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</si>
  <si>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</si>
  <si>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</si>
  <si>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</si>
  <si>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</si>
  <si>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</si>
  <si>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</si>
  <si>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</si>
  <si>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</si>
  <si>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</si>
  <si>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</si>
  <si>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</si>
  <si>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</si>
  <si>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</si>
  <si>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</si>
  <si>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</si>
  <si>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</si>
  <si>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</si>
  <si>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</si>
  <si>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</si>
  <si>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</si>
  <si>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</si>
  <si>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</si>
  <si>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</si>
  <si>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</si>
  <si>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</si>
  <si>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</si>
  <si>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</si>
  <si>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</si>
  <si>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</si>
  <si>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</si>
  <si>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</si>
  <si>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</si>
  <si>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</si>
  <si>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</si>
  <si>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</si>
  <si>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</si>
  <si>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</si>
  <si>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</si>
  <si>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</si>
  <si>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</si>
  <si>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</si>
  <si>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</si>
  <si>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</si>
  <si>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</si>
  <si>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</si>
  <si>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</si>
  <si>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</si>
  <si>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</si>
  <si>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</si>
  <si>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</si>
  <si>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</si>
  <si>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</si>
  <si>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</si>
  <si>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</si>
  <si>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</si>
  <si>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</si>
  <si>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</si>
  <si>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</si>
  <si>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</si>
  <si>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</si>
  <si>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</si>
  <si>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</si>
  <si>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</si>
  <si>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</si>
  <si>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</si>
  <si>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</si>
  <si>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</si>
  <si>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</si>
  <si>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</si>
  <si>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</si>
  <si>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</si>
  <si>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</si>
  <si>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</si>
  <si>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</si>
  <si>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</si>
  <si>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</si>
  <si>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</si>
  <si>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</si>
  <si>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</si>
  <si>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</si>
  <si>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</si>
  <si>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</si>
  <si>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</si>
  <si>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</si>
  <si>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</si>
  <si>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</si>
  <si>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</si>
  <si>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</si>
  <si>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</si>
  <si>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</si>
  <si>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</si>
  <si>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</si>
  <si>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</si>
  <si>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</si>
  <si>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</si>
  <si>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</si>
  <si>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</si>
  <si>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</si>
  <si>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</si>
  <si>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</si>
  <si>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</si>
  <si>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</si>
  <si>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</si>
  <si>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</si>
  <si>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</si>
  <si>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</si>
  <si>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</si>
  <si>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</si>
  <si>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</si>
  <si>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</si>
  <si>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</si>
  <si>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</si>
  <si>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</si>
  <si>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</si>
  <si>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</si>
  <si>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</si>
  <si>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</si>
  <si>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</si>
  <si>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</si>
  <si>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</si>
  <si>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</si>
  <si>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</si>
  <si>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</si>
  <si>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</si>
  <si>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</si>
  <si>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</si>
  <si>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</si>
  <si>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</si>
  <si>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</si>
  <si>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</si>
  <si>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</si>
  <si>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</si>
  <si>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</si>
  <si>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</si>
  <si>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</si>
  <si>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</si>
  <si>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</si>
  <si>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</si>
  <si>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</si>
  <si>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</si>
  <si>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</si>
  <si>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</si>
  <si>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</si>
  <si>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</si>
  <si>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</si>
  <si>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</si>
  <si>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</si>
  <si>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</si>
  <si>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</si>
  <si>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</si>
  <si>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</si>
  <si>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</si>
  <si>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</si>
  <si>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</si>
  <si>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</si>
  <si>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</si>
  <si>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</si>
  <si>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</si>
  <si>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</si>
  <si>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</si>
  <si>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</si>
  <si>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</si>
  <si>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</si>
  <si>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</si>
  <si>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</si>
  <si>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</si>
  <si>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</si>
  <si>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</si>
  <si>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</si>
  <si>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</si>
  <si>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</si>
  <si>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</si>
  <si>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</si>
  <si>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</si>
  <si>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</si>
  <si>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</si>
  <si>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</si>
  <si>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</si>
  <si>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</si>
  <si>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</si>
  <si>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</si>
  <si>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</si>
  <si>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</si>
  <si>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</si>
  <si>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</si>
  <si>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</si>
  <si>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</si>
  <si>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</si>
  <si>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</si>
  <si>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</si>
  <si>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</si>
  <si>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</si>
  <si>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</si>
  <si>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</si>
  <si>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</si>
  <si>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</si>
  <si>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</si>
  <si>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</si>
  <si>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</si>
  <si>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</si>
  <si>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</si>
  <si>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</si>
  <si>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</si>
  <si>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</si>
  <si>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</si>
  <si>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</si>
  <si>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</si>
  <si>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</si>
  <si>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</si>
  <si>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</si>
  <si>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</si>
  <si>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</si>
  <si>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</si>
  <si>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</si>
  <si>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</si>
  <si>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</si>
  <si>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</si>
  <si>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</si>
  <si>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</si>
  <si>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</si>
  <si>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</si>
  <si>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</si>
  <si>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</si>
  <si>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</si>
  <si>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</si>
  <si>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</si>
  <si>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</si>
  <si>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</si>
  <si>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</si>
  <si>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</si>
  <si>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</si>
  <si>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</si>
  <si>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</si>
  <si>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</si>
  <si>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</si>
  <si>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</si>
  <si>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</si>
  <si>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</si>
  <si>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</si>
  <si>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</si>
  <si>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</si>
  <si>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</si>
  <si>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</si>
  <si>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</si>
  <si>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</si>
  <si>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</si>
  <si>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</si>
  <si>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</si>
  <si>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</si>
  <si>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</si>
  <si>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</si>
  <si>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</si>
  <si>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</si>
  <si>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</si>
  <si>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</si>
  <si>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</si>
  <si>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</si>
  <si>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</si>
  <si>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</si>
  <si>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</si>
  <si>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</si>
  <si>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</si>
  <si>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</si>
  <si>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</si>
  <si>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</si>
  <si>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</si>
  <si>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</si>
  <si>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</si>
  <si>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</si>
  <si>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</si>
  <si>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</si>
  <si>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</si>
  <si>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</si>
  <si>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</si>
  <si>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</si>
  <si>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</si>
  <si>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</si>
  <si>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</si>
  <si>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</si>
  <si>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</si>
  <si>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</si>
  <si>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</si>
  <si>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</si>
  <si>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</si>
  <si>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</si>
  <si>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</si>
  <si>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</si>
  <si>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</si>
  <si>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</si>
  <si>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</si>
  <si>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</si>
  <si>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</si>
  <si>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</si>
  <si>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</si>
  <si>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</si>
  <si>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</si>
  <si>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</si>
  <si>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</si>
  <si>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</si>
  <si>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</si>
  <si>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</si>
  <si>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</si>
  <si>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</si>
  <si>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</si>
  <si>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</si>
  <si>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</si>
  <si>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</si>
  <si>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</si>
  <si>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</si>
  <si>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</si>
  <si>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</si>
  <si>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</si>
  <si>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</si>
  <si>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</si>
  <si>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</si>
  <si>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</si>
  <si>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</si>
  <si>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</si>
  <si>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</si>
  <si>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</si>
  <si>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</si>
  <si>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</si>
  <si>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</si>
  <si>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</si>
  <si>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</si>
  <si>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</si>
  <si>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</si>
  <si>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</si>
  <si>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</si>
  <si>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</si>
  <si>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</si>
  <si>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</si>
  <si>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</si>
  <si>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</si>
  <si>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</si>
  <si>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</si>
  <si>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</si>
  <si>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</si>
  <si>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</si>
  <si>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</si>
  <si>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</si>
  <si>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</si>
  <si>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</si>
  <si>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</si>
  <si>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</si>
  <si>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</si>
  <si>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</si>
  <si>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</si>
  <si>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</si>
  <si>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</si>
  <si>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</si>
  <si>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</si>
  <si>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</si>
  <si>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</si>
  <si>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</si>
  <si>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</si>
  <si>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</si>
  <si>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</si>
  <si>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</si>
  <si>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</si>
  <si>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</si>
  <si>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</si>
  <si>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</si>
  <si>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</si>
  <si>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</si>
  <si>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</si>
  <si>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</si>
  <si>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</si>
  <si>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</si>
  <si>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</si>
  <si>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</si>
  <si>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</si>
  <si>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</si>
  <si>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</si>
  <si>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</si>
  <si>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</si>
  <si>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</si>
  <si>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</si>
  <si>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</si>
  <si>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</si>
  <si>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</si>
  <si>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</si>
  <si>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</si>
  <si>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</si>
  <si>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</si>
  <si>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</si>
  <si>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</si>
  <si>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</si>
  <si>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</si>
  <si>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</si>
  <si>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</si>
  <si>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</si>
  <si>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</si>
  <si>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</si>
  <si>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</si>
  <si>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</si>
  <si>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</si>
  <si>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</si>
  <si>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</si>
  <si>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</si>
  <si>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</si>
  <si>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</si>
  <si>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</si>
  <si>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</si>
  <si>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</si>
  <si>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</si>
  <si>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</si>
  <si>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</si>
  <si>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</si>
  <si>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</si>
  <si>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</si>
  <si>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</si>
  <si>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</si>
  <si>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</si>
  <si>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</si>
  <si>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</si>
  <si>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</si>
  <si>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</si>
  <si>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</si>
  <si>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</si>
  <si>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</si>
  <si>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</si>
  <si>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</si>
  <si>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</si>
  <si>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</si>
  <si>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</si>
  <si>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</si>
  <si>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</si>
  <si>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</si>
  <si>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</si>
  <si>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</si>
  <si>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</si>
  <si>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</si>
  <si>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</si>
  <si>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</si>
  <si>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</si>
  <si>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</si>
  <si>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</si>
  <si>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</si>
  <si>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</si>
  <si>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</si>
  <si>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</si>
  <si>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</si>
  <si>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</si>
  <si>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</si>
  <si>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</si>
  <si>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</si>
  <si>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</si>
  <si>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</si>
  <si>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</si>
  <si>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</si>
  <si>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</si>
  <si>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</si>
  <si>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</si>
  <si>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</si>
  <si>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</si>
  <si>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</si>
  <si>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</si>
  <si>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</si>
  <si>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</si>
  <si>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</si>
  <si>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</si>
  <si>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</si>
  <si>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</si>
  <si>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</si>
  <si>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</si>
  <si>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</si>
  <si>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</si>
  <si>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</si>
  <si>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</si>
  <si>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</si>
  <si>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</si>
  <si>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</si>
  <si>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</si>
  <si>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</si>
  <si>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</si>
  <si>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</si>
  <si>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</si>
  <si>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</si>
  <si>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</si>
  <si>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</si>
  <si>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</si>
  <si>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</si>
  <si>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</si>
  <si>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</si>
  <si>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</si>
  <si>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</si>
  <si>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</si>
  <si>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</si>
  <si>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</si>
  <si>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</si>
  <si>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</si>
  <si>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</si>
  <si>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</si>
  <si>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</si>
  <si>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</si>
  <si>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</si>
  <si>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</si>
  <si>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</si>
  <si>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</si>
  <si>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</si>
  <si>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</si>
  <si>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</si>
  <si>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</si>
  <si>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</si>
  <si>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</si>
  <si>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</si>
  <si>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</si>
  <si>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</si>
  <si>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</si>
  <si>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</si>
  <si>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</si>
  <si>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</si>
  <si>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</si>
  <si>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</si>
  <si>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</si>
  <si>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</si>
  <si>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</si>
  <si>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</si>
  <si>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</si>
  <si>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</si>
  <si>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</si>
  <si>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</si>
  <si>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</si>
  <si>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</si>
  <si>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</si>
  <si>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</si>
  <si>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</si>
  <si>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</si>
  <si>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</si>
  <si>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</si>
  <si>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</si>
  <si>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</si>
  <si>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</si>
  <si>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</si>
  <si>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</si>
  <si>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</si>
  <si>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</si>
  <si>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</si>
  <si>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</si>
  <si>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</si>
  <si>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</si>
  <si>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</si>
  <si>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</si>
  <si>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</si>
  <si>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</si>
  <si>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</si>
  <si>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</si>
  <si>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</si>
  <si>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</si>
  <si>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</si>
  <si>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</si>
  <si>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</si>
  <si>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</si>
  <si>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</si>
  <si>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</si>
  <si>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</si>
  <si>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</si>
  <si>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</si>
  <si>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</si>
  <si>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</si>
  <si>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</si>
  <si>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</si>
  <si>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</si>
  <si>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</si>
  <si>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</si>
  <si>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</si>
  <si>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</si>
  <si>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</si>
  <si>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</si>
  <si>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</si>
  <si>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</si>
  <si>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</si>
  <si>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</si>
  <si>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</si>
  <si>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</si>
  <si>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</si>
  <si>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</si>
  <si>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</si>
  <si>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</si>
  <si>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</si>
  <si>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</si>
  <si>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</si>
  <si>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</si>
  <si>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</si>
  <si>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</si>
  <si>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</si>
  <si>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</si>
  <si>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</si>
  <si>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</si>
  <si>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</si>
  <si>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</si>
  <si>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</si>
  <si>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</si>
  <si>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</si>
  <si>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</si>
  <si>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</si>
  <si>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</si>
  <si>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</si>
  <si>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</si>
  <si>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</si>
  <si>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</si>
  <si>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</si>
  <si>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</si>
  <si>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</si>
  <si>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</si>
  <si>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</si>
  <si>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</si>
  <si>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</si>
  <si>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</si>
  <si>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</si>
  <si>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</si>
  <si>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</si>
  <si>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</si>
  <si>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</si>
  <si>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</si>
  <si>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</si>
  <si>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</si>
  <si>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</si>
  <si>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</si>
  <si>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</si>
  <si>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</si>
  <si>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</si>
  <si>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</si>
  <si>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</si>
  <si>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</si>
  <si>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</si>
  <si>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</si>
  <si>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</si>
  <si>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</si>
  <si>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</si>
  <si>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</si>
  <si>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</si>
  <si>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</si>
  <si>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</si>
  <si>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</si>
  <si>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</si>
  <si>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</si>
  <si>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</si>
  <si>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</si>
  <si>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</si>
  <si>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</si>
  <si>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</si>
  <si>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</si>
  <si>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</si>
  <si>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</si>
  <si>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</si>
  <si>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</si>
  <si>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</si>
  <si>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</si>
  <si>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</si>
  <si>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</si>
  <si>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</si>
  <si>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</si>
  <si>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</si>
  <si>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</si>
  <si>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</si>
  <si>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</si>
  <si>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</si>
  <si>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</si>
  <si>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</si>
  <si>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</si>
  <si>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</si>
  <si>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</si>
  <si>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</si>
  <si>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</si>
  <si>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</si>
  <si>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</si>
  <si>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</si>
  <si>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</si>
  <si>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</si>
  <si>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</si>
  <si>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</si>
  <si>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</si>
  <si>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</si>
  <si>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</si>
  <si>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</si>
  <si>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</si>
  <si>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</si>
  <si>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</si>
  <si>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</si>
  <si>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</si>
  <si>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</si>
  <si>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</si>
  <si>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</si>
  <si>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</si>
  <si>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</si>
  <si>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</si>
  <si>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</si>
  <si>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</si>
  <si>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</si>
  <si>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</si>
  <si>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</si>
  <si>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</si>
  <si>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</si>
  <si>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</si>
  <si>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</si>
  <si>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</si>
  <si>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</si>
  <si>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</si>
  <si>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</si>
  <si>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</si>
  <si>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</si>
  <si>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</si>
  <si>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</si>
  <si>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</si>
  <si>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</si>
  <si>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</si>
  <si>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</si>
  <si>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</si>
  <si>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</si>
  <si>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</si>
  <si>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</si>
  <si>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</si>
  <si>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</si>
  <si>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</si>
  <si>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</si>
  <si>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</si>
  <si>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</si>
  <si>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</si>
  <si>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</si>
  <si>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</si>
  <si>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</si>
  <si>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</si>
  <si>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</si>
  <si>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</si>
  <si>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</si>
  <si>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</si>
  <si>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</si>
  <si>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</si>
  <si>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</si>
  <si>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</si>
  <si>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</si>
  <si>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</si>
  <si>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</si>
  <si>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</si>
  <si>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</si>
  <si>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</si>
  <si>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</si>
  <si>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</si>
  <si>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</si>
  <si>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</si>
  <si>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</si>
  <si>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</si>
  <si>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</si>
  <si>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</si>
  <si>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</si>
  <si>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</si>
  <si>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</si>
  <si>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</si>
  <si>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</si>
  <si>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</si>
  <si>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</si>
  <si>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</si>
  <si>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</si>
  <si>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</si>
  <si>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</si>
  <si>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</si>
  <si>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</si>
  <si>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</si>
  <si>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</si>
  <si>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</si>
  <si>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</si>
  <si>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</si>
  <si>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</si>
  <si>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</si>
  <si>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</si>
  <si>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</si>
  <si>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</si>
  <si>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</si>
  <si>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</si>
  <si>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</si>
  <si>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</si>
  <si>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</si>
  <si>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</si>
  <si>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</si>
  <si>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</si>
  <si>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</si>
  <si>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</si>
  <si>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</si>
  <si>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</si>
  <si>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</si>
  <si>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</si>
  <si>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</si>
  <si>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</si>
  <si>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</si>
  <si>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</si>
  <si>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</si>
  <si>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</si>
  <si>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</si>
  <si>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</si>
  <si>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</si>
  <si>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</si>
  <si>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</si>
  <si>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</si>
  <si>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</si>
  <si>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</si>
  <si>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</si>
  <si>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</si>
  <si>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</si>
  <si>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</si>
  <si>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</si>
  <si>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</si>
  <si>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</si>
  <si>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</si>
  <si>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</si>
  <si>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</si>
  <si>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</si>
  <si>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</si>
  <si>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</si>
  <si>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</si>
  <si>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</si>
  <si>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</si>
  <si>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</si>
  <si>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</si>
  <si>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</si>
  <si>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</si>
  <si>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</si>
  <si>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</si>
  <si>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</si>
  <si>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</si>
  <si>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</si>
  <si>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</si>
  <si>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</si>
  <si>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</si>
  <si>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</si>
  <si>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</si>
  <si>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</si>
  <si>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</si>
  <si>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</si>
  <si>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</si>
  <si>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</si>
  <si>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</si>
  <si>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</si>
  <si>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</si>
  <si>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</si>
  <si>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</si>
  <si>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</si>
  <si>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</si>
  <si>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</si>
  <si>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</si>
  <si>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</si>
  <si>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</si>
  <si>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</si>
  <si>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</si>
  <si>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</si>
  <si>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</si>
  <si>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</si>
  <si>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</si>
  <si>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</si>
  <si>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</si>
  <si>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</si>
  <si>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</si>
  <si>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</si>
  <si>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</si>
  <si>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</si>
  <si>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</si>
  <si>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</si>
  <si>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</si>
  <si>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</si>
  <si>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</si>
  <si>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</si>
  <si>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</si>
  <si>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</si>
  <si>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</si>
  <si>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</si>
  <si>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</si>
  <si>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</si>
  <si>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</si>
  <si>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</si>
  <si>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</si>
  <si>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</si>
  <si>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</si>
  <si>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</si>
  <si>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</si>
  <si>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</si>
  <si>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</si>
  <si>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</si>
  <si>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</si>
  <si>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</si>
  <si>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</si>
  <si>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</si>
  <si>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</si>
  <si>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</si>
  <si>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</si>
  <si>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</si>
  <si>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</si>
  <si>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</si>
  <si>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</si>
  <si>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</si>
  <si>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</si>
  <si>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</si>
  <si>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</si>
  <si>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</si>
  <si>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</si>
  <si>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</si>
  <si>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</si>
  <si>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</si>
  <si>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</si>
  <si>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</si>
  <si>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</si>
  <si>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</si>
  <si>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</si>
  <si>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</si>
  <si>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</si>
  <si>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</si>
  <si>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</si>
  <si>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</si>
  <si>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</si>
  <si>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</si>
  <si>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</si>
  <si>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</si>
  <si>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</si>
  <si>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</si>
  <si>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</si>
  <si>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</si>
  <si>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</si>
  <si>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</si>
  <si>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</si>
  <si>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</si>
  <si>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</si>
  <si>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</si>
  <si>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</si>
  <si>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</si>
  <si>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</si>
  <si>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</si>
  <si>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</si>
  <si>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</si>
  <si>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</si>
  <si>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</si>
  <si>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</si>
  <si>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</si>
  <si>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</si>
  <si>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</si>
  <si>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</si>
  <si>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</si>
  <si>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</si>
  <si>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</si>
  <si>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</si>
  <si>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</si>
  <si>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</si>
  <si>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</si>
  <si>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</si>
  <si>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</si>
  <si>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</si>
  <si>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</si>
  <si>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</si>
  <si>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</si>
  <si>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</si>
  <si>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</si>
  <si>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</si>
  <si>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</si>
  <si>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</si>
  <si>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</si>
  <si>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</si>
  <si>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</si>
  <si>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</si>
  <si>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</si>
  <si>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</si>
  <si>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</si>
  <si>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</si>
  <si>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</si>
  <si>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</si>
  <si>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</si>
  <si>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</si>
  <si>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</si>
  <si>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</si>
  <si>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</si>
  <si>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</si>
  <si>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</si>
  <si>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</si>
  <si>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</si>
  <si>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</si>
  <si>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</si>
  <si>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</si>
  <si>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</si>
  <si>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</si>
  <si>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</si>
  <si>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</si>
  <si>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</si>
  <si>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</si>
  <si>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</si>
  <si>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</si>
  <si>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</si>
  <si>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</si>
  <si>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</si>
  <si>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</si>
  <si>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</si>
  <si>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</si>
  <si>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</si>
  <si>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</si>
  <si>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</si>
  <si>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</si>
  <si>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</si>
  <si>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</si>
  <si>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</si>
  <si>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</si>
  <si>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</si>
  <si>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</si>
  <si>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</si>
  <si>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</si>
  <si>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</si>
  <si>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</si>
  <si>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</si>
  <si>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</si>
  <si>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</si>
  <si>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</si>
  <si>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</si>
  <si>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</si>
  <si>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</si>
  <si>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</si>
  <si>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</si>
  <si>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</si>
  <si>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</si>
  <si>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</si>
  <si>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</si>
  <si>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</si>
  <si>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</si>
  <si>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</si>
  <si>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</si>
  <si>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</si>
  <si>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</si>
  <si>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</si>
  <si>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</si>
  <si>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</si>
  <si>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</si>
  <si>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</si>
  <si>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</si>
  <si>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</si>
  <si>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</si>
  <si>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</si>
  <si>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</si>
  <si>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</si>
  <si>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</si>
  <si>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</si>
  <si>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</si>
  <si>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</si>
  <si>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</si>
  <si>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</si>
  <si>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</si>
  <si>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</si>
  <si>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</si>
  <si>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</si>
  <si>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</si>
  <si>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</si>
  <si>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</si>
  <si>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</si>
  <si>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</si>
  <si>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</si>
  <si>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</si>
  <si>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</si>
  <si>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</si>
  <si>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</si>
  <si>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</si>
  <si>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</si>
  <si>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</si>
  <si>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</si>
  <si>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</si>
  <si>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</si>
  <si>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</si>
  <si>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</si>
  <si>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</si>
  <si>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</si>
  <si>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</si>
  <si>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</si>
  <si>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</si>
  <si>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</si>
  <si>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</si>
  <si>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</si>
  <si>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</si>
  <si>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</si>
  <si>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</si>
  <si>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</si>
  <si>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</si>
  <si>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</si>
  <si>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</si>
  <si>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</si>
  <si>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</si>
  <si>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</si>
  <si>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</si>
  <si>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</si>
  <si>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</si>
  <si>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</si>
  <si>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</si>
  <si>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</si>
  <si>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</si>
  <si>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</si>
  <si>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</si>
  <si>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</si>
  <si>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</si>
  <si>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</si>
  <si>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</si>
  <si>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</si>
  <si>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</si>
  <si>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</si>
  <si>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</si>
  <si>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</si>
  <si>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</si>
  <si>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</si>
  <si>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</si>
  <si>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</si>
  <si>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</si>
  <si>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</si>
  <si>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</si>
  <si>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</si>
  <si>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</si>
  <si>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</si>
  <si>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</si>
  <si>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</si>
  <si>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</si>
  <si>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</si>
  <si>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</si>
  <si>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</si>
  <si>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</si>
  <si>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</si>
  <si>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</si>
  <si>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</si>
  <si>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</si>
  <si>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</si>
  <si>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</si>
  <si>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</si>
  <si>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</si>
  <si>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</si>
  <si>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</si>
  <si>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</si>
  <si>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</si>
  <si>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</si>
  <si>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</si>
  <si>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</si>
  <si>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</si>
  <si>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</si>
  <si>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</si>
  <si>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</si>
  <si>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</si>
  <si>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</si>
  <si>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</si>
  <si>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</si>
  <si>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</si>
  <si>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</si>
  <si>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</si>
  <si>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</si>
  <si>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</si>
  <si>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</si>
  <si>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</si>
  <si>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</si>
  <si>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</si>
  <si>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</si>
  <si>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</si>
  <si>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</si>
  <si>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</si>
  <si>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</si>
  <si>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</si>
  <si>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</si>
  <si>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</si>
  <si>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</si>
  <si>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</si>
  <si>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</si>
  <si>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</si>
  <si>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</si>
  <si>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</si>
  <si>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</si>
  <si>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</si>
  <si>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</si>
  <si>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</si>
  <si>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</si>
  <si>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</si>
  <si>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</si>
  <si>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</si>
  <si>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</si>
  <si>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</si>
  <si>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</si>
  <si>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</si>
  <si>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</si>
  <si>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</si>
  <si>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</si>
  <si>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</si>
  <si>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</si>
  <si>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</si>
  <si>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</si>
  <si>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</si>
  <si>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</si>
  <si>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</si>
  <si>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</si>
  <si>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</si>
  <si>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</si>
  <si>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</si>
  <si>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</si>
  <si>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</si>
  <si>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</si>
  <si>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</si>
  <si>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</si>
  <si>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</si>
  <si>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</si>
  <si>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</si>
  <si>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</si>
  <si>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</si>
  <si>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</si>
  <si>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</si>
  <si>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</si>
  <si>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</si>
  <si>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</si>
  <si>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</si>
  <si>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</si>
  <si>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</si>
  <si>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</si>
  <si>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</si>
  <si>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</si>
  <si>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</si>
  <si>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</si>
  <si>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</si>
  <si>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</si>
  <si>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</si>
  <si>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</si>
  <si>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</si>
  <si>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</si>
  <si>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</si>
  <si>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</si>
  <si>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</si>
  <si>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</si>
  <si>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</si>
  <si>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</si>
  <si>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</si>
  <si>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</si>
  <si>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</si>
  <si>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</si>
  <si>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</si>
  <si>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</si>
  <si>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</si>
  <si>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</si>
  <si>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</si>
  <si>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</si>
  <si>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</si>
  <si>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</si>
  <si>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</si>
  <si>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</si>
  <si>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</si>
  <si>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</si>
  <si>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</si>
  <si>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</si>
  <si>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</si>
  <si>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</si>
  <si>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</si>
  <si>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</si>
  <si>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</si>
  <si>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</si>
  <si>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</si>
  <si>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</si>
  <si>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</si>
  <si>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</si>
  <si>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</si>
  <si>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</si>
  <si>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</si>
  <si>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</si>
  <si>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</si>
  <si>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</si>
  <si>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</si>
  <si>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</si>
  <si>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</si>
  <si>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</si>
  <si>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</si>
  <si>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</si>
  <si>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</si>
  <si>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</si>
  <si>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</si>
  <si>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</si>
  <si>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</si>
  <si>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</si>
  <si>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</si>
  <si>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</si>
  <si>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</si>
  <si>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</si>
  <si>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</si>
  <si>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</si>
  <si>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</si>
  <si>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</si>
  <si>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</si>
  <si>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</si>
  <si>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</si>
  <si>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</si>
  <si>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</si>
  <si>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</si>
  <si>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</si>
  <si>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</si>
  <si>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</si>
  <si>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</si>
  <si>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</si>
  <si>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</si>
  <si>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</si>
  <si>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</si>
  <si>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</si>
  <si>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</si>
  <si>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</si>
  <si>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</si>
  <si>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</si>
  <si>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</si>
  <si>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</si>
  <si>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</si>
  <si>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</si>
  <si>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</si>
  <si>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</si>
  <si>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</si>
  <si>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</si>
  <si>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</si>
  <si>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</si>
  <si>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</si>
  <si>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</si>
  <si>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</si>
  <si>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</si>
  <si>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</si>
  <si>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</si>
  <si>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</si>
  <si>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</si>
  <si>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</si>
  <si>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</si>
  <si>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</si>
  <si>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</si>
  <si>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</si>
  <si>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</si>
  <si>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</si>
  <si>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</si>
  <si>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</si>
  <si>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</si>
  <si>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</si>
  <si>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</si>
  <si>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</si>
  <si>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</si>
  <si>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</si>
  <si>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</si>
  <si>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</si>
  <si>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</si>
  <si>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</si>
  <si>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</si>
  <si>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</si>
  <si>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</si>
  <si>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</si>
  <si>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</si>
  <si>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</si>
  <si>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</si>
  <si>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</si>
  <si>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</si>
  <si>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</si>
  <si>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</si>
  <si>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</si>
  <si>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</si>
  <si>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</si>
  <si>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</si>
  <si>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</si>
  <si>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</si>
  <si>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</si>
  <si>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</si>
  <si>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</si>
  <si>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</si>
  <si>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</si>
  <si>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</si>
  <si>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</si>
  <si>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</si>
  <si>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</si>
  <si>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</si>
  <si>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</si>
  <si>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</si>
  <si>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</si>
  <si>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</si>
  <si>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</si>
  <si>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</si>
  <si>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</si>
  <si>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</si>
  <si>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</si>
  <si>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</si>
  <si>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</si>
  <si>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</si>
  <si>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</si>
  <si>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</si>
  <si>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</si>
  <si>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</si>
  <si>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</si>
  <si>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</si>
  <si>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</si>
  <si>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</si>
  <si>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</si>
  <si>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</si>
  <si>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</si>
  <si>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</si>
  <si>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</si>
  <si>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</si>
  <si>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</si>
  <si>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</si>
  <si>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</si>
  <si>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</si>
  <si>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</si>
  <si>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</si>
  <si>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</si>
  <si>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</si>
  <si>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</si>
  <si>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</si>
  <si>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</si>
  <si>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</si>
  <si>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</si>
  <si>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</si>
  <si>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</si>
  <si>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</si>
  <si>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</si>
  <si>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</si>
  <si>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</si>
  <si>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</si>
  <si>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</si>
  <si>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</si>
  <si>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</si>
  <si>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</si>
  <si>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</si>
  <si>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</si>
  <si>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</si>
  <si>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</si>
  <si>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</si>
  <si>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</si>
  <si>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</si>
  <si>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</si>
  <si>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</si>
  <si>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</si>
  <si>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</si>
  <si>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</si>
  <si>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</si>
  <si>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</si>
  <si>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</si>
  <si>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</si>
  <si>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</si>
  <si>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</si>
  <si>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</si>
  <si>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</si>
  <si>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</si>
  <si>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</si>
  <si>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</si>
  <si>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</si>
  <si>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</si>
  <si>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</si>
  <si>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</si>
  <si>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</si>
  <si>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</si>
  <si>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</si>
  <si>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</si>
  <si>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</si>
  <si>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</si>
  <si>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</si>
  <si>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</si>
  <si>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</si>
  <si>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</si>
  <si>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</si>
  <si>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</si>
  <si>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</si>
  <si>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</si>
  <si>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</si>
  <si>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</si>
  <si>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</si>
  <si>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</si>
  <si>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</si>
  <si>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</si>
  <si>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</si>
  <si>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</si>
  <si>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</si>
  <si>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</si>
  <si>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</si>
  <si>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</si>
  <si>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</si>
  <si>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</si>
  <si>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</si>
  <si>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</si>
  <si>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</si>
  <si>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</si>
  <si>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</si>
  <si>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</si>
  <si>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</si>
  <si>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</si>
  <si>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</si>
  <si>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</si>
  <si>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</si>
  <si>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</si>
  <si>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</si>
  <si>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</si>
  <si>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</si>
  <si>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</si>
  <si>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</si>
  <si>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</si>
  <si>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</si>
  <si>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</si>
  <si>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</si>
  <si>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</si>
  <si>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</si>
  <si>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</si>
  <si>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</si>
  <si>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</si>
  <si>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</si>
  <si>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</si>
  <si>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</si>
  <si>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</si>
  <si>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</si>
  <si>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</si>
  <si>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</si>
  <si>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</si>
  <si>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</si>
  <si>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</si>
  <si>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</si>
  <si>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</si>
  <si>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</si>
  <si>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</si>
  <si>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</si>
  <si>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</si>
  <si>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</si>
  <si>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</si>
  <si>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</si>
  <si>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</si>
  <si>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</si>
  <si>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</si>
  <si>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</si>
  <si>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</si>
  <si>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</si>
  <si>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</si>
  <si>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</si>
  <si>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</si>
  <si>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</si>
  <si>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</si>
  <si>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</si>
  <si>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</si>
  <si>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</si>
  <si>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</si>
  <si>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</si>
  <si>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</si>
  <si>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</si>
  <si>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</si>
  <si>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</si>
  <si>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</si>
  <si>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</si>
  <si>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</si>
  <si>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</si>
  <si>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</si>
  <si>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</si>
  <si>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</si>
  <si>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</si>
  <si>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</si>
  <si>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</si>
  <si>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</si>
  <si>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</si>
  <si>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</si>
  <si>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</si>
  <si>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</si>
  <si>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</si>
  <si>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</si>
  <si>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</si>
  <si>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</si>
  <si>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</si>
  <si>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</si>
  <si>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</si>
  <si>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</si>
  <si>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</si>
  <si>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</si>
  <si>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</si>
  <si>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</si>
  <si>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</si>
  <si>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</si>
  <si>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</si>
  <si>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</si>
  <si>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</si>
  <si>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</si>
  <si>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</si>
  <si>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</si>
  <si>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</si>
  <si>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</si>
  <si>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</si>
  <si>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</si>
  <si>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</si>
  <si>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</si>
  <si>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</si>
  <si>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</si>
  <si>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</si>
  <si>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</si>
  <si>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</si>
  <si>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</si>
  <si>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</si>
  <si>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</si>
  <si>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</si>
  <si>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</si>
  <si>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</si>
  <si>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</si>
  <si>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</si>
  <si>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</si>
  <si>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</si>
  <si>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</si>
  <si>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</si>
  <si>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</si>
  <si>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</si>
  <si>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</si>
  <si>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</si>
  <si>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</si>
  <si>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</si>
  <si>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</si>
  <si>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</si>
  <si>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</si>
  <si>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</si>
  <si>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</si>
  <si>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</si>
  <si>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</si>
  <si>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</si>
  <si>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</si>
  <si>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</si>
  <si>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</si>
  <si>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</si>
  <si>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</si>
  <si>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</si>
  <si>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</si>
  <si>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</si>
  <si>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</si>
  <si>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</si>
  <si>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</si>
  <si>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</si>
  <si>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</si>
  <si>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</si>
  <si>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</si>
  <si>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</si>
  <si>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</si>
  <si>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</si>
  <si>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</si>
  <si>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</si>
  <si>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</si>
  <si>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</si>
  <si>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</si>
  <si>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</si>
  <si>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</si>
  <si>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</si>
  <si>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</si>
  <si>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</si>
  <si>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</si>
  <si>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</si>
  <si>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</si>
  <si>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</si>
  <si>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</si>
  <si>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</si>
  <si>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</si>
  <si>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</si>
  <si>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</si>
  <si>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</si>
  <si>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</si>
  <si>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</si>
  <si>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</si>
  <si>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</si>
  <si>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</si>
  <si>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</si>
  <si>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</si>
  <si>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</si>
  <si>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</si>
  <si>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</si>
  <si>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</si>
  <si>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</si>
  <si>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</si>
  <si>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</si>
  <si>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</si>
  <si>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</si>
  <si>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</si>
  <si>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</si>
  <si>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</si>
  <si>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</si>
  <si>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</si>
  <si>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</si>
  <si>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</si>
  <si>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</si>
  <si>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</si>
  <si>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</si>
  <si>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</si>
  <si>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</si>
  <si>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</si>
  <si>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</si>
  <si>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</si>
  <si>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</si>
  <si>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</si>
  <si>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</si>
  <si>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</si>
  <si>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</si>
  <si>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</si>
  <si>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</si>
  <si>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</si>
  <si>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</si>
  <si>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</si>
  <si>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</si>
  <si>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</si>
  <si>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</si>
  <si>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</si>
  <si>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</si>
  <si>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</si>
  <si>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</si>
  <si>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</si>
  <si>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</si>
  <si>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</si>
  <si>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</si>
  <si>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</si>
  <si>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</si>
  <si>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</si>
  <si>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</si>
  <si>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</si>
  <si>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</si>
  <si>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</si>
  <si>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</si>
  <si>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</si>
  <si>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</si>
  <si>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</si>
  <si>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</si>
  <si>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</si>
  <si>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</si>
  <si>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</si>
  <si>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</si>
  <si>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</si>
  <si>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</si>
  <si>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</si>
  <si>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</si>
  <si>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</si>
  <si>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</si>
  <si>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</si>
  <si>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</si>
  <si>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</si>
  <si>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</si>
  <si>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</si>
  <si>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</si>
  <si>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</si>
  <si>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</si>
  <si>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</si>
  <si>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</si>
  <si>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</si>
  <si>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</si>
  <si>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</si>
  <si>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</si>
  <si>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</si>
  <si>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</si>
  <si>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</si>
  <si>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</si>
  <si>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</si>
  <si>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</si>
  <si>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</si>
  <si>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</si>
  <si>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</si>
  <si>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</si>
  <si>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</si>
  <si>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</si>
  <si>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</si>
  <si>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</si>
  <si>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</si>
  <si>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</si>
  <si>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</si>
  <si>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</si>
  <si>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</si>
  <si>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</si>
  <si>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</si>
  <si>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</si>
  <si>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</si>
  <si>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</si>
  <si>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</si>
  <si>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</si>
  <si>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</si>
  <si>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</si>
  <si>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</si>
  <si>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</si>
  <si>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</si>
  <si>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</si>
  <si>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</si>
  <si>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</si>
  <si>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</si>
  <si>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</si>
  <si>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</si>
  <si>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</si>
  <si>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</si>
  <si>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</si>
  <si>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</si>
  <si>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</si>
  <si>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</si>
  <si>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</si>
  <si>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</si>
  <si>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</si>
  <si>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</si>
  <si>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</si>
  <si>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</si>
  <si>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</si>
  <si>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</si>
  <si>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</si>
  <si>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</si>
  <si>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</si>
  <si>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</si>
  <si>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</si>
  <si>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</si>
  <si>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</si>
  <si>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</si>
  <si>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</si>
  <si>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</si>
  <si>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</si>
  <si>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</si>
  <si>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</si>
  <si>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</si>
  <si>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</si>
  <si>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</si>
  <si>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</si>
  <si>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</si>
  <si>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</si>
  <si>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</si>
  <si>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</si>
  <si>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</si>
  <si>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</si>
  <si>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</si>
  <si>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</si>
  <si>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</si>
  <si>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</si>
  <si>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</si>
  <si>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</si>
  <si>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</si>
  <si>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</si>
  <si>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</si>
  <si>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</si>
  <si>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</si>
  <si>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</si>
  <si>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</si>
  <si>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</si>
  <si>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</si>
  <si>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</si>
  <si>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</si>
  <si>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</si>
  <si>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</si>
  <si>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</si>
  <si>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</si>
  <si>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</si>
  <si>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</si>
  <si>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</si>
  <si>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</si>
  <si>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</si>
  <si>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</si>
  <si>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</si>
  <si>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</si>
  <si>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</si>
  <si>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</si>
  <si>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</si>
  <si>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</si>
  <si>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</si>
  <si>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</si>
  <si>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</si>
  <si>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</si>
  <si>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</si>
  <si>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</si>
  <si>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</si>
  <si>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</si>
  <si>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</si>
  <si>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</si>
  <si>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</si>
  <si>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</si>
  <si>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</si>
  <si>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</si>
  <si>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</si>
  <si>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</si>
  <si>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</si>
  <si>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</si>
  <si>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</si>
  <si>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</si>
  <si>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</si>
  <si>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</si>
  <si>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</si>
  <si>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</si>
  <si>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</si>
  <si>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</si>
  <si>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</si>
  <si>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</si>
  <si>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</si>
  <si>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</si>
  <si>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</si>
  <si>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</si>
  <si>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</si>
  <si>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</si>
  <si>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</si>
  <si>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</si>
  <si>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</si>
  <si>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</si>
  <si>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</si>
  <si>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</si>
  <si>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</si>
  <si>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</si>
  <si>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</si>
  <si>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</si>
  <si>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</si>
  <si>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</si>
  <si>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</si>
  <si>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</si>
  <si>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</si>
  <si>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</si>
  <si>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</si>
  <si>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</si>
  <si>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</si>
  <si>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</si>
  <si>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</si>
  <si>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</si>
  <si>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</si>
  <si>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</si>
  <si>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</si>
  <si>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</si>
  <si>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</si>
  <si>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</si>
  <si>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</si>
  <si>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</si>
  <si>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</si>
  <si>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</si>
  <si>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</si>
  <si>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</si>
  <si>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</si>
  <si>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</si>
  <si>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</si>
  <si>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</si>
  <si>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</si>
  <si>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</si>
  <si>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</si>
  <si>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</si>
  <si>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</si>
  <si>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</si>
  <si>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</si>
  <si>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</si>
  <si>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</si>
  <si>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</si>
  <si>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</si>
  <si>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</si>
  <si>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</si>
  <si>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</si>
  <si>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</si>
  <si>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</si>
  <si>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</si>
  <si>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</si>
  <si>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</si>
  <si>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</si>
  <si>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</si>
  <si>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</si>
  <si>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</si>
  <si>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</si>
  <si>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</si>
  <si>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</si>
  <si>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</si>
  <si>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</si>
  <si>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</si>
  <si>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</si>
  <si>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</si>
  <si>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</si>
  <si>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</si>
  <si>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</si>
  <si>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</si>
  <si>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</si>
  <si>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</si>
  <si>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</si>
  <si>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</si>
  <si>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</si>
  <si>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</si>
  <si>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</si>
  <si>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</si>
  <si>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</si>
  <si>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</si>
  <si>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</si>
  <si>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</si>
  <si>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</si>
  <si>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</si>
  <si>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</si>
  <si>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</si>
  <si>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</si>
  <si>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</si>
  <si>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</si>
  <si>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</si>
  <si>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</si>
  <si>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</si>
  <si>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</si>
  <si>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</si>
  <si>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</si>
  <si>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</si>
  <si>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</si>
  <si>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</si>
  <si>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</si>
  <si>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</si>
  <si>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</si>
  <si>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</si>
  <si>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</si>
  <si>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</si>
  <si>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</si>
  <si>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</si>
  <si>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</si>
  <si>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</si>
  <si>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</si>
  <si>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</si>
  <si>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</si>
  <si>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</si>
  <si>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</si>
  <si>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</si>
  <si>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</si>
  <si>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</si>
  <si>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</si>
  <si>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</si>
  <si>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</si>
  <si>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</si>
  <si>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</si>
  <si>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</si>
  <si>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</si>
  <si>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</si>
  <si>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</si>
  <si>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</si>
  <si>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</si>
  <si>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</si>
  <si>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</si>
  <si>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</si>
  <si>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</si>
  <si>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</si>
  <si>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</si>
  <si>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</si>
  <si>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</si>
  <si>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</si>
  <si>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</si>
  <si>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</si>
  <si>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</si>
  <si>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</si>
  <si>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</si>
  <si>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</si>
  <si>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</si>
  <si>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</si>
  <si>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</si>
  <si>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</si>
  <si>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</si>
  <si>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</si>
  <si>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</si>
  <si>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</si>
  <si>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</si>
  <si>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</si>
  <si>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</si>
  <si>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</si>
  <si>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</si>
  <si>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</si>
  <si>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</si>
  <si>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</si>
  <si>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</si>
  <si>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</si>
  <si>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</si>
  <si>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</si>
  <si>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</si>
  <si>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</si>
  <si>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</si>
  <si>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</si>
  <si>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</si>
  <si>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</si>
  <si>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</si>
  <si>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</si>
  <si>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</si>
  <si>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</si>
  <si>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</si>
  <si>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</si>
  <si>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</si>
  <si>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</si>
  <si>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</si>
  <si>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</si>
  <si>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</si>
  <si>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</si>
  <si>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</si>
  <si>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</si>
  <si>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</si>
  <si>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</si>
  <si>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</si>
  <si>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</si>
  <si>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</si>
  <si>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</si>
  <si>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</si>
  <si>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</si>
  <si>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</si>
  <si>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</si>
  <si>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</si>
  <si>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</si>
  <si>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</si>
  <si>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</si>
  <si>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</si>
  <si>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</si>
  <si>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</si>
  <si>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</si>
  <si>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</si>
  <si>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</si>
  <si>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</si>
  <si>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</si>
  <si>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</si>
  <si>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</si>
  <si>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</si>
  <si>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</si>
  <si>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</si>
  <si>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</si>
  <si>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</si>
  <si>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</si>
  <si>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</si>
  <si>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</si>
  <si>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</si>
  <si>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</si>
  <si>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</si>
  <si>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</si>
  <si>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</si>
  <si>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</si>
  <si>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</si>
  <si>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</si>
  <si>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</si>
  <si>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</si>
  <si>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</si>
  <si>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</si>
  <si>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</si>
  <si>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</si>
  <si>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</si>
  <si>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</si>
  <si>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</si>
  <si>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</si>
  <si>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</si>
  <si>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</si>
  <si>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</si>
  <si>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</si>
  <si>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</si>
  <si>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</si>
  <si>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</si>
  <si>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</si>
  <si>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</si>
  <si>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</si>
  <si>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</si>
  <si>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</si>
  <si>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</si>
  <si>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</si>
  <si>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</si>
  <si>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</si>
  <si>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</si>
  <si>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</si>
  <si>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</si>
  <si>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</si>
  <si>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</si>
  <si>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</si>
  <si>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</si>
  <si>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</si>
  <si>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</si>
  <si>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</si>
  <si>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</si>
  <si>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</si>
  <si>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</si>
  <si>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</si>
  <si>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</si>
  <si>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</si>
  <si>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</si>
  <si>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</si>
  <si>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</si>
  <si>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</si>
  <si>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</si>
  <si>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</si>
  <si>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</si>
  <si>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</si>
  <si>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</si>
  <si>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</si>
  <si>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</si>
  <si>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</si>
  <si>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</si>
  <si>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</si>
  <si>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</si>
  <si>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</si>
  <si>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</si>
  <si>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</si>
  <si>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</si>
  <si>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</si>
  <si>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</si>
  <si>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</si>
  <si>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</si>
  <si>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</si>
  <si>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</si>
  <si>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</si>
  <si>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</si>
  <si>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</si>
  <si>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</si>
  <si>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</si>
  <si>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</si>
  <si>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</si>
  <si>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</si>
  <si>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</si>
  <si>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</si>
  <si>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</si>
  <si>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</si>
  <si>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</si>
  <si>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</si>
  <si>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</si>
  <si>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</si>
  <si>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</si>
  <si>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</si>
  <si>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</si>
  <si>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</si>
  <si>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</si>
  <si>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</si>
  <si>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</si>
  <si>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</si>
  <si>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</si>
  <si>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</si>
  <si>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</si>
  <si>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</si>
  <si>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</si>
  <si>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</si>
  <si>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</si>
  <si>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</si>
  <si>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</si>
  <si>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</si>
  <si>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</si>
  <si>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</si>
  <si>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</si>
  <si>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</si>
  <si>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</si>
  <si>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</si>
  <si>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</si>
  <si>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</si>
  <si>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</si>
  <si>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</si>
  <si>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</si>
  <si>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</si>
  <si>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</si>
  <si>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</si>
  <si>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</si>
  <si>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</si>
  <si>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</si>
  <si>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</si>
  <si>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</si>
  <si>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</si>
  <si>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</si>
  <si>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</si>
  <si>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</si>
  <si>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</si>
  <si>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</si>
  <si>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</si>
  <si>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</si>
  <si>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</si>
  <si>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</si>
  <si>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</si>
  <si>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</si>
  <si>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</si>
  <si>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</si>
  <si>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</si>
  <si>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</si>
  <si>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</si>
  <si>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</si>
  <si>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</si>
  <si>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</si>
  <si>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</si>
  <si>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</si>
  <si>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</si>
  <si>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</si>
  <si>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</si>
  <si>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</si>
  <si>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</si>
  <si>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</si>
  <si>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</si>
  <si>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</si>
  <si>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</si>
  <si>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</si>
  <si>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</si>
  <si>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</si>
  <si>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</si>
  <si>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</si>
  <si>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</si>
  <si>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</si>
  <si>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</si>
  <si>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</si>
  <si>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</si>
  <si>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</si>
  <si>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</si>
  <si>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</si>
  <si>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</si>
  <si>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</si>
  <si>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</si>
  <si>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</si>
  <si>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</si>
  <si>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</si>
  <si>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</si>
  <si>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</si>
  <si>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</si>
  <si>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</si>
  <si>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</si>
  <si>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</si>
  <si>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</si>
  <si>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</si>
  <si>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</si>
  <si>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</si>
  <si>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</si>
  <si>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</si>
  <si>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</si>
  <si>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</si>
  <si>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</si>
  <si>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</si>
  <si>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</si>
  <si>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</si>
  <si>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</si>
  <si>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</si>
  <si>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</si>
  <si>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</si>
  <si>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</si>
  <si>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</si>
  <si>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</si>
  <si>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</si>
  <si>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</si>
  <si>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</si>
  <si>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</si>
  <si>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</si>
  <si>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</si>
  <si>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</si>
  <si>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</si>
  <si>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</si>
  <si>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</si>
  <si>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</si>
  <si>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</si>
  <si>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</si>
  <si>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</si>
  <si>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</si>
  <si>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</si>
  <si>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</si>
  <si>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</si>
  <si>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</si>
  <si>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</si>
  <si>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</si>
  <si>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</si>
  <si>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</si>
  <si>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</si>
  <si>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</si>
  <si>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</si>
  <si>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</si>
  <si>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</si>
  <si>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</si>
  <si>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</si>
  <si>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</si>
  <si>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</si>
  <si>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</si>
  <si>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</si>
  <si>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</si>
  <si>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</si>
  <si>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</si>
  <si>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</si>
  <si>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</si>
  <si>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</si>
  <si>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</si>
  <si>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</si>
  <si>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</si>
  <si>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</si>
  <si>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</si>
  <si>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</si>
  <si>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</si>
  <si>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</si>
  <si>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</si>
  <si>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</si>
  <si>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</si>
  <si>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</si>
  <si>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</si>
  <si>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</si>
  <si>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</si>
  <si>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</si>
  <si>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</si>
  <si>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</si>
  <si>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</si>
  <si>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</si>
  <si>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</si>
  <si>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</si>
  <si>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</si>
  <si>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</si>
  <si>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</si>
  <si>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</si>
  <si>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</si>
  <si>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</si>
  <si>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</si>
  <si>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</si>
  <si>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</si>
  <si>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</si>
  <si>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</si>
  <si>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</si>
  <si>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</si>
  <si>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</si>
  <si>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</si>
  <si>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</si>
  <si>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</si>
  <si>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</si>
  <si>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</si>
  <si>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</si>
  <si>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</si>
  <si>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</si>
  <si>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</si>
  <si>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</si>
  <si>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</si>
  <si>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</si>
  <si>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</si>
  <si>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</si>
  <si>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</si>
  <si>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</si>
  <si>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</si>
  <si>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</si>
  <si>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</si>
  <si>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</si>
  <si>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</si>
  <si>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</si>
  <si>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</si>
  <si>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</si>
  <si>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</si>
  <si>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</si>
  <si>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</si>
  <si>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</si>
  <si>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</si>
  <si>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</si>
  <si>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</si>
  <si>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</si>
  <si>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</si>
  <si>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</si>
  <si>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</si>
  <si>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</si>
  <si>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</si>
  <si>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</si>
  <si>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</si>
  <si>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</si>
  <si>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</si>
  <si>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</si>
  <si>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</si>
  <si>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</si>
  <si>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</si>
  <si>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</si>
  <si>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</si>
  <si>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</si>
  <si>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</si>
  <si>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</si>
  <si>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</si>
  <si>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</si>
  <si>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</si>
  <si>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</si>
  <si>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</si>
  <si>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</si>
  <si>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</si>
  <si>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</si>
  <si>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</si>
  <si>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</si>
  <si>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</si>
  <si>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</si>
  <si>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</si>
  <si>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</si>
  <si>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</si>
  <si>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</si>
  <si>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</si>
  <si>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</si>
  <si>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</si>
  <si>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</si>
  <si>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</si>
  <si>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</si>
  <si>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</si>
  <si>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</si>
  <si>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</si>
  <si>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</si>
  <si>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</si>
  <si>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</si>
  <si>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</si>
  <si>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</si>
  <si>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</si>
  <si>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</si>
  <si>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</si>
  <si>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</si>
  <si>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</si>
  <si>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</si>
  <si>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</si>
  <si>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</si>
  <si>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</si>
  <si>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</si>
  <si>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</si>
  <si>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</si>
  <si>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</si>
  <si>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</si>
  <si>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</si>
  <si>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</si>
  <si>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</si>
  <si>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</si>
  <si>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</si>
  <si>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</si>
  <si>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</si>
  <si>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</si>
  <si>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</si>
  <si>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</si>
  <si>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</si>
  <si>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</si>
  <si>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</si>
  <si>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</si>
  <si>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</si>
  <si>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</si>
  <si>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</si>
  <si>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</si>
  <si>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</si>
  <si>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</si>
  <si>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</si>
  <si>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</si>
  <si>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</si>
  <si>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</si>
  <si>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</si>
  <si>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</si>
  <si>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</si>
  <si>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</si>
  <si>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</si>
  <si>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</si>
  <si>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</si>
  <si>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</si>
  <si>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</si>
  <si>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</si>
  <si>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</si>
  <si>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</si>
  <si>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</si>
  <si>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</si>
  <si>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</si>
  <si>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</si>
  <si>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</si>
  <si>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</si>
  <si>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</si>
  <si>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</si>
  <si>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</si>
  <si>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</si>
  <si>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</si>
  <si>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</si>
  <si>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</si>
  <si>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</si>
  <si>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</si>
  <si>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</si>
  <si>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</si>
  <si>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</si>
  <si>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</si>
  <si>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</si>
  <si>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</si>
  <si>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</si>
  <si>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</si>
  <si>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</si>
  <si>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</si>
  <si>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</si>
  <si>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</si>
  <si>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</si>
  <si>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</si>
  <si>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</si>
  <si>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</si>
  <si>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</si>
  <si>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</si>
  <si>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</si>
  <si>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</si>
  <si>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</si>
  <si>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</si>
  <si>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</si>
  <si>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</si>
  <si>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</si>
  <si>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</si>
  <si>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</si>
  <si>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</si>
  <si>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</si>
  <si>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</si>
  <si>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</si>
  <si>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</si>
  <si>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</si>
  <si>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</si>
  <si>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</si>
  <si>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</si>
  <si>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</si>
  <si>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</si>
  <si>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</si>
  <si>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</si>
  <si>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</si>
  <si>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</si>
  <si>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</si>
  <si>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</si>
  <si>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</si>
  <si>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</si>
  <si>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</si>
  <si>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</si>
  <si>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</si>
  <si>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</si>
  <si>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</si>
  <si>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</si>
  <si>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</si>
  <si>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</si>
  <si>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</si>
  <si>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</si>
  <si>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</si>
  <si>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</si>
  <si>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</si>
  <si>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</si>
  <si>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</si>
  <si>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</si>
  <si>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</si>
  <si>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</si>
  <si>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</si>
  <si>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</si>
  <si>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</si>
  <si>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</si>
  <si>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</si>
  <si>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</si>
  <si>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</si>
  <si>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</si>
  <si>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</si>
  <si>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</si>
  <si>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</si>
  <si>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</si>
  <si>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</si>
  <si>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</si>
  <si>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</si>
  <si>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</si>
  <si>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</si>
  <si>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</si>
  <si>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</si>
  <si>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</si>
  <si>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</si>
  <si>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</si>
  <si>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</si>
  <si>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</si>
  <si>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</si>
  <si>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</si>
  <si>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</si>
  <si>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</si>
  <si>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</si>
  <si>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</si>
  <si>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</si>
  <si>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</si>
  <si>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</si>
  <si>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</si>
  <si>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</si>
  <si>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</si>
  <si>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</si>
  <si>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</si>
  <si>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</si>
  <si>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</si>
  <si>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</si>
  <si>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</si>
  <si>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</si>
  <si>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</si>
  <si>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</si>
  <si>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</si>
  <si>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</si>
  <si>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</si>
  <si>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</si>
  <si>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</si>
  <si>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</si>
  <si>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</si>
  <si>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</si>
  <si>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</si>
  <si>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</si>
  <si>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</si>
  <si>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</si>
  <si>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</si>
  <si>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</si>
  <si>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</si>
  <si>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</si>
  <si>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</si>
  <si>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</si>
  <si>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</si>
  <si>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</si>
  <si>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</si>
  <si>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</si>
  <si>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</si>
  <si>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</si>
  <si>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</si>
  <si>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</si>
  <si>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</si>
  <si>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</si>
  <si>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</si>
  <si>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</si>
  <si>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</si>
  <si>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</si>
  <si>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</si>
  <si>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</si>
  <si>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</si>
  <si>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</si>
  <si>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</si>
  <si>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</si>
  <si>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</si>
  <si>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</si>
  <si>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</si>
  <si>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</si>
  <si>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</si>
  <si>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</si>
  <si>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</si>
  <si>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</si>
  <si>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</si>
  <si>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</si>
  <si>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</si>
  <si>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</si>
  <si>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</si>
  <si>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</si>
  <si>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</si>
  <si>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</si>
  <si>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</si>
  <si>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</si>
  <si>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</si>
  <si>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</si>
  <si>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</si>
  <si>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</si>
  <si>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</si>
  <si>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</si>
  <si>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</si>
  <si>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</si>
  <si>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</si>
  <si>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</si>
  <si>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</si>
  <si>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</si>
  <si>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</si>
  <si>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</si>
  <si>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</si>
  <si>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</si>
  <si>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</si>
  <si>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</si>
  <si>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</si>
  <si>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</si>
  <si>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</si>
  <si>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</si>
  <si>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</si>
  <si>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</si>
  <si>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</si>
  <si>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</si>
  <si>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</si>
  <si>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</si>
  <si>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</si>
  <si>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</si>
  <si>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</si>
  <si>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</si>
  <si>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</si>
  <si>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</si>
  <si>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</si>
  <si>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</si>
  <si>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</si>
  <si>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</si>
  <si>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</si>
  <si>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</si>
  <si>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</si>
  <si>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</si>
  <si>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</si>
  <si>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</si>
  <si>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</si>
  <si>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</si>
  <si>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</si>
  <si>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</si>
  <si>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</si>
  <si>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</si>
  <si>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</si>
  <si>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</si>
  <si>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</si>
  <si>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</si>
  <si>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</si>
  <si>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</si>
  <si>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</si>
  <si>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</si>
  <si>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</si>
  <si>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</si>
  <si>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</si>
  <si>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</si>
  <si>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</si>
  <si>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</si>
  <si>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</si>
  <si>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</si>
  <si>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</si>
  <si>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</si>
  <si>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</si>
  <si>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</si>
  <si>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</si>
  <si>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</si>
  <si>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</si>
  <si>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</si>
  <si>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</si>
  <si>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</si>
  <si>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</si>
  <si>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</si>
  <si>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</si>
  <si>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</si>
  <si>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</si>
  <si>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</si>
  <si>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</si>
  <si>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</si>
  <si>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</si>
  <si>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</si>
  <si>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</si>
  <si>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</si>
  <si>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</si>
  <si>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</si>
  <si>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</si>
  <si>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</si>
  <si>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</si>
  <si>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</si>
  <si>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</si>
  <si>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</si>
  <si>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</si>
  <si>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</si>
  <si>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</si>
  <si>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</si>
  <si>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</si>
  <si>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</si>
  <si>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</si>
  <si>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</si>
  <si>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</si>
  <si>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</si>
  <si>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</si>
  <si>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</si>
  <si>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</si>
  <si>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</si>
  <si>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</si>
  <si>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</si>
  <si>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</si>
  <si>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</si>
  <si>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</si>
  <si>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</si>
  <si>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</si>
  <si>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</si>
  <si>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</si>
  <si>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</si>
  <si>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</si>
  <si>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</si>
  <si>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</si>
  <si>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</si>
  <si>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</si>
  <si>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</si>
  <si>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</si>
  <si>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</si>
  <si>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</si>
  <si>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</si>
  <si>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</si>
  <si>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</si>
  <si>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</si>
  <si>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</si>
  <si>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</si>
  <si>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</si>
  <si>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</si>
  <si>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</si>
  <si>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</si>
  <si>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</si>
  <si>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</si>
  <si>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</si>
  <si>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</si>
  <si>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</si>
  <si>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</si>
  <si>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</si>
  <si>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</si>
  <si>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</si>
  <si>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</si>
  <si>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</si>
  <si>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</si>
  <si>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</si>
  <si>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</si>
  <si>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</si>
  <si>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</si>
  <si>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</si>
  <si>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</si>
  <si>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</si>
  <si>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</si>
  <si>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</si>
  <si>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</si>
  <si>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</si>
  <si>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</si>
  <si>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</si>
  <si>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</si>
  <si>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</si>
  <si>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</si>
  <si>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</si>
  <si>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</si>
  <si>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</si>
  <si>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</si>
  <si>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</si>
  <si>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</si>
  <si>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</si>
  <si>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</si>
  <si>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</si>
  <si>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</si>
  <si>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</si>
  <si>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</si>
  <si>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</si>
  <si>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</si>
  <si>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</si>
  <si>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</si>
  <si>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</si>
  <si>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</si>
  <si>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</si>
  <si>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</si>
  <si>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</si>
  <si>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</si>
  <si>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</si>
  <si>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</si>
  <si>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</si>
  <si>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</si>
  <si>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</si>
  <si>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</si>
  <si>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</si>
  <si>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</si>
  <si>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</si>
  <si>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</si>
  <si>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</si>
  <si>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</si>
  <si>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</si>
  <si>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</si>
  <si>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</si>
  <si>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</si>
  <si>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</si>
  <si>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</si>
  <si>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</si>
  <si>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</si>
  <si>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</si>
  <si>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</si>
  <si>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</si>
  <si>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</si>
  <si>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</si>
  <si>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</si>
  <si>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</si>
  <si>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</si>
  <si>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</si>
  <si>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</si>
  <si>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</si>
  <si>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</si>
  <si>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</si>
  <si>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</si>
  <si>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</si>
  <si>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</si>
  <si>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</si>
  <si>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</si>
  <si>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</si>
  <si>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</si>
  <si>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</si>
  <si>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</si>
  <si>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</si>
  <si>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</si>
  <si>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</si>
  <si>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</si>
  <si>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</si>
  <si>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</si>
  <si>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</si>
  <si>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</si>
  <si>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</si>
  <si>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</si>
  <si>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</si>
  <si>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</si>
  <si>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</si>
  <si>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</si>
  <si>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</si>
  <si>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</si>
  <si>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</si>
  <si>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</si>
  <si>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</si>
  <si>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</si>
  <si>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</si>
  <si>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</si>
  <si>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</si>
  <si>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</si>
  <si>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</si>
  <si>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</si>
  <si>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</si>
  <si>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</si>
  <si>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</si>
  <si>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</si>
  <si>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</si>
  <si>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</si>
  <si>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</si>
  <si>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</si>
  <si>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</si>
  <si>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</si>
  <si>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</si>
  <si>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</si>
  <si>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</si>
  <si>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</si>
  <si>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</si>
  <si>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</si>
  <si>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</si>
  <si>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</si>
  <si>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</si>
  <si>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</si>
  <si>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</si>
  <si>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</si>
  <si>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</si>
  <si>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</si>
  <si>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</si>
  <si>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</si>
  <si>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</si>
  <si>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</si>
  <si>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</si>
  <si>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</si>
  <si>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</si>
  <si>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</si>
  <si>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</si>
  <si>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</si>
  <si>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</si>
  <si>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</si>
  <si>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</si>
  <si>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</si>
  <si>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</si>
  <si>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</si>
  <si>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</si>
  <si>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</si>
  <si>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</si>
  <si>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</si>
  <si>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</si>
  <si>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</si>
  <si>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</si>
  <si>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</si>
  <si>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</si>
  <si>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</si>
  <si>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</si>
  <si>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</si>
  <si>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</si>
  <si>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</si>
  <si>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</si>
  <si>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</si>
  <si>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</si>
  <si>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</si>
  <si>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</si>
  <si>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</si>
  <si>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</si>
  <si>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</si>
  <si>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</si>
  <si>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</si>
  <si>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</si>
  <si>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</si>
  <si>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</si>
  <si>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</si>
  <si>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</si>
  <si>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</si>
  <si>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</si>
  <si>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</si>
  <si>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</si>
  <si>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</si>
  <si>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</si>
  <si>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</si>
  <si>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</si>
  <si>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</si>
  <si>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</si>
  <si>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</si>
  <si>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</si>
  <si>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</si>
  <si>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</si>
  <si>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</si>
  <si>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</si>
  <si>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</si>
  <si>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</si>
  <si>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</si>
  <si>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</si>
  <si>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</si>
  <si>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</si>
  <si>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</si>
  <si>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</si>
  <si>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</si>
  <si>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</si>
  <si>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</si>
  <si>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</si>
  <si>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</si>
  <si>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</si>
  <si>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</si>
  <si>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</si>
  <si>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</si>
  <si>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</si>
  <si>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</si>
  <si>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</si>
  <si>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</si>
  <si>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</si>
  <si>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</si>
  <si>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</si>
  <si>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</si>
  <si>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</si>
  <si>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</si>
  <si>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</si>
  <si>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</si>
  <si>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</si>
  <si>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</si>
  <si>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</si>
  <si>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</si>
  <si>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</si>
  <si>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</si>
  <si>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</si>
  <si>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</si>
  <si>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</si>
  <si>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</si>
  <si>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</si>
  <si>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</si>
  <si>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</si>
  <si>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</si>
  <si>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</si>
  <si>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</si>
  <si>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</si>
  <si>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</si>
  <si>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</si>
  <si>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</si>
  <si>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</si>
  <si>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</si>
  <si>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</si>
  <si>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</si>
  <si>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</si>
  <si>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</si>
  <si>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</si>
  <si>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</si>
  <si>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</si>
  <si>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</si>
  <si>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</si>
  <si>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</si>
  <si>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</si>
  <si>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</si>
  <si>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</si>
  <si>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</si>
  <si>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</si>
  <si>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</si>
  <si>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</si>
  <si>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</si>
  <si>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</si>
  <si>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</si>
  <si>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</si>
  <si>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</si>
  <si>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</si>
  <si>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</si>
  <si>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</si>
  <si>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</si>
  <si>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</si>
  <si>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</si>
  <si>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</si>
  <si>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</si>
  <si>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</si>
  <si>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</si>
  <si>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</si>
  <si>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</si>
  <si>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</si>
  <si>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</si>
  <si>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</si>
  <si>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</si>
  <si>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</si>
  <si>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</si>
  <si>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</si>
  <si>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</si>
  <si>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</si>
  <si>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</si>
  <si>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</si>
  <si>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</si>
  <si>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</si>
  <si>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</si>
  <si>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</si>
  <si>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</si>
  <si>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</si>
  <si>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</si>
  <si>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</si>
  <si>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</si>
  <si>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</si>
  <si>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</si>
  <si>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</si>
  <si>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</si>
  <si>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</si>
  <si>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</si>
  <si>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</si>
  <si>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</si>
  <si>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</si>
  <si>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</si>
  <si>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</si>
  <si>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</si>
  <si>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</si>
  <si>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</si>
  <si>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</si>
  <si>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</si>
  <si>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</si>
  <si>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</si>
  <si>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</si>
  <si>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</si>
  <si>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</si>
  <si>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</si>
  <si>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</si>
  <si>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</si>
  <si>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</si>
  <si>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</si>
  <si>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</si>
  <si>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</si>
  <si>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</si>
  <si>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</si>
  <si>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</si>
  <si>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</si>
  <si>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</si>
  <si>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</si>
  <si>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</si>
  <si>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</si>
  <si>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</si>
  <si>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</si>
  <si>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</si>
  <si>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</si>
  <si>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</si>
  <si>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</si>
  <si>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</si>
  <si>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</si>
  <si>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</si>
  <si>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</si>
  <si>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</si>
  <si>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</si>
  <si>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</si>
  <si>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</si>
  <si>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</si>
  <si>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</si>
  <si>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</si>
  <si>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</si>
  <si>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</si>
  <si>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</si>
  <si>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</si>
  <si>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</si>
  <si>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</si>
  <si>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</si>
  <si>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</si>
  <si>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</si>
  <si>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</si>
  <si>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</si>
  <si>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</si>
  <si>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</si>
  <si>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</si>
  <si>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</si>
  <si>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</si>
  <si>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</si>
  <si>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</si>
  <si>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</si>
  <si>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</si>
  <si>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</si>
  <si>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</si>
  <si>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</si>
  <si>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</si>
  <si>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</si>
  <si>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</si>
  <si>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</si>
  <si>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</si>
  <si>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</si>
  <si>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</si>
  <si>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</si>
  <si>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</si>
  <si>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</si>
  <si>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</si>
  <si>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</si>
  <si>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</si>
  <si>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</si>
  <si>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</si>
  <si>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</si>
  <si>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</si>
  <si>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</si>
  <si>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</si>
  <si>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</si>
  <si>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</si>
  <si>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</si>
  <si>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</si>
  <si>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</si>
  <si>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</si>
  <si>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</si>
  <si>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</si>
  <si>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</si>
  <si>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</si>
  <si>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</si>
  <si>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</si>
  <si>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</si>
  <si>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</si>
  <si>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</si>
  <si>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</si>
  <si>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</si>
  <si>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</si>
  <si>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</si>
  <si>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</si>
  <si>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</si>
  <si>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</si>
  <si>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</si>
  <si>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</si>
  <si>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</si>
  <si>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</si>
  <si>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</si>
  <si>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</si>
  <si>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</si>
  <si>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</si>
  <si>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</si>
  <si>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</si>
  <si>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</si>
  <si>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</si>
  <si>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</si>
  <si>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</si>
  <si>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</si>
  <si>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</si>
  <si>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</si>
  <si>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</si>
  <si>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</si>
  <si>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</si>
  <si>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</si>
  <si>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</si>
  <si>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</si>
  <si>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</si>
  <si>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</si>
  <si>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</si>
  <si>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</si>
  <si>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</si>
  <si>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</si>
  <si>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</si>
  <si>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</si>
  <si>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</si>
  <si>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</si>
  <si>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</si>
  <si>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</si>
  <si>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</si>
  <si>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</si>
  <si>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</si>
  <si>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</si>
  <si>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</si>
  <si>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</si>
  <si>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</si>
  <si>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</si>
  <si>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</si>
  <si>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</si>
  <si>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</si>
  <si>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</si>
  <si>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</si>
  <si>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</si>
  <si>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</si>
  <si>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</si>
  <si>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</si>
  <si>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</si>
  <si>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</si>
  <si>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</si>
  <si>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</si>
  <si>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</si>
  <si>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</si>
  <si>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</si>
  <si>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</si>
  <si>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</si>
  <si>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</si>
  <si>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</si>
  <si>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</si>
  <si>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</si>
  <si>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</si>
  <si>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</si>
  <si>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</si>
  <si>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</si>
  <si>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</si>
  <si>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</si>
  <si>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</si>
  <si>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</si>
  <si>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</si>
  <si>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</si>
  <si>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</si>
  <si>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</si>
  <si>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</si>
  <si>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</si>
  <si>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</si>
  <si>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</si>
  <si>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</si>
  <si>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</si>
  <si>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</si>
  <si>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</si>
  <si>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</si>
  <si>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</si>
  <si>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</si>
  <si>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</si>
  <si>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</si>
  <si>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</si>
  <si>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</si>
  <si>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</si>
  <si>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</si>
  <si>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</si>
  <si>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</si>
  <si>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</si>
  <si>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</si>
  <si>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</si>
  <si>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</si>
  <si>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</si>
  <si>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</si>
  <si>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</si>
  <si>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</si>
  <si>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</si>
  <si>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</si>
  <si>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</si>
  <si>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</si>
  <si>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</si>
  <si>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</si>
  <si>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</si>
  <si>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</si>
  <si>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</si>
  <si>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</si>
  <si>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</si>
  <si>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</si>
  <si>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</si>
  <si>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</si>
  <si>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</si>
  <si>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</si>
  <si>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</si>
  <si>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</si>
  <si>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</si>
  <si>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</si>
  <si>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</si>
  <si>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</si>
  <si>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</si>
  <si>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</si>
  <si>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</si>
  <si>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</si>
  <si>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</si>
  <si>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</si>
  <si>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</si>
  <si>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</si>
  <si>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</si>
  <si>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</si>
  <si>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</si>
  <si>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</si>
  <si>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</si>
  <si>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</si>
  <si>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</si>
  <si>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</si>
  <si>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</si>
  <si>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</si>
  <si>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</si>
  <si>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</si>
  <si>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</si>
  <si>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</si>
  <si>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</si>
  <si>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</si>
  <si>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</si>
  <si>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</si>
  <si>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</si>
  <si>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</si>
  <si>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</si>
  <si>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</si>
  <si>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</si>
  <si>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</si>
  <si>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</si>
  <si>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</si>
  <si>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</si>
  <si>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</si>
  <si>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</si>
  <si>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</si>
  <si>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</si>
  <si>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</si>
  <si>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</si>
  <si>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</si>
  <si>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</si>
  <si>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</si>
  <si>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</si>
  <si>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</si>
  <si>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</si>
  <si>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</si>
  <si>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</si>
  <si>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</si>
  <si>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</si>
  <si>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</si>
  <si>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</si>
  <si>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</si>
  <si>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</si>
  <si>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</si>
  <si>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</si>
  <si>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</si>
  <si>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</si>
  <si>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</si>
  <si>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</si>
  <si>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</si>
  <si>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</si>
  <si>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</si>
  <si>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</si>
  <si>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</si>
  <si>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</si>
  <si>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</si>
  <si>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</si>
  <si>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</si>
  <si>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</si>
  <si>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</si>
  <si>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</si>
  <si>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</si>
  <si>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</si>
  <si>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</si>
  <si>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</si>
  <si>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</si>
  <si>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</si>
  <si>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</si>
  <si>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</si>
  <si>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</si>
  <si>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</si>
  <si>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</si>
  <si>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</si>
  <si>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</si>
  <si>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</si>
  <si>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</si>
  <si>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</si>
  <si>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</si>
  <si>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</si>
  <si>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</si>
  <si>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</si>
  <si>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</si>
  <si>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</si>
  <si>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</si>
  <si>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</si>
  <si>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</si>
  <si>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</si>
  <si>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</si>
  <si>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</si>
  <si>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</si>
  <si>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</si>
  <si>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</si>
  <si>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</si>
  <si>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</si>
  <si>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</si>
  <si>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</si>
  <si>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</si>
  <si>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</si>
  <si>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</si>
  <si>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</si>
  <si>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</si>
  <si>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</si>
  <si>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</si>
  <si>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</si>
  <si>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</si>
  <si>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</si>
  <si>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</si>
  <si>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</si>
  <si>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</si>
  <si>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</si>
  <si>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</si>
  <si>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</si>
  <si>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</si>
  <si>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</si>
  <si>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</si>
  <si>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</si>
  <si>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</si>
  <si>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</si>
  <si>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</si>
  <si>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</si>
  <si>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</si>
  <si>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</si>
  <si>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</si>
  <si>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</si>
  <si>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</si>
  <si>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</si>
  <si>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</si>
  <si>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</si>
  <si>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</si>
  <si>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</si>
  <si>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</si>
  <si>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</si>
  <si>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</si>
  <si>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</si>
  <si>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</si>
  <si>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</si>
  <si>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</si>
  <si>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</si>
  <si>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</si>
  <si>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</si>
  <si>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</si>
  <si>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</si>
  <si>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</si>
  <si>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</si>
  <si>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</si>
  <si>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</si>
  <si>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</si>
  <si>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</si>
  <si>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</si>
  <si>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</si>
  <si>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</si>
  <si>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</si>
  <si>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</si>
  <si>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</si>
  <si>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</si>
  <si>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</si>
  <si>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</si>
  <si>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</si>
  <si>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</si>
  <si>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</si>
  <si>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</si>
  <si>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</si>
  <si>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</si>
  <si>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</si>
  <si>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</si>
  <si>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</si>
  <si>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</si>
  <si>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</si>
  <si>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</si>
  <si>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</si>
  <si>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</si>
  <si>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</si>
  <si>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</si>
  <si>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</si>
  <si>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</si>
  <si>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</si>
  <si>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</si>
  <si>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</si>
  <si>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</si>
  <si>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</si>
  <si>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</si>
  <si>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</si>
  <si>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</si>
  <si>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</si>
  <si>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</si>
  <si>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</si>
  <si>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</si>
  <si>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</si>
  <si>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</si>
  <si>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</si>
  <si>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</si>
  <si>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</si>
  <si>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</si>
  <si>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</si>
  <si>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</si>
  <si>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</si>
  <si>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</si>
  <si>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</si>
  <si>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</si>
  <si>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</si>
  <si>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</si>
  <si>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</si>
  <si>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</si>
  <si>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</si>
  <si>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</si>
  <si>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</si>
  <si>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</si>
  <si>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</si>
  <si>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</si>
  <si>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</si>
  <si>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</si>
  <si>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</si>
  <si>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</si>
  <si>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</si>
  <si>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</si>
  <si>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</si>
  <si>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</si>
  <si>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</si>
  <si>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</si>
  <si>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</si>
  <si>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</si>
  <si>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</si>
  <si>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</si>
  <si>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</si>
  <si>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</si>
  <si>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</si>
  <si>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</si>
  <si>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</si>
  <si>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</si>
  <si>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</si>
  <si>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</si>
  <si>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</si>
  <si>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</si>
  <si>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</si>
  <si>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</si>
  <si>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</si>
  <si>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</si>
  <si>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</si>
  <si>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</si>
  <si>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</si>
  <si>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</si>
  <si>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</si>
  <si>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</si>
  <si>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</si>
  <si>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</si>
  <si>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</si>
  <si>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</si>
  <si>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</si>
  <si>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</si>
  <si>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</si>
  <si>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</si>
  <si>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</si>
  <si>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</si>
  <si>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</si>
  <si>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</si>
  <si>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</si>
  <si>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</si>
  <si>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</si>
  <si>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</si>
  <si>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</si>
  <si>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</si>
  <si>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</si>
  <si>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</si>
  <si>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</si>
  <si>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</si>
  <si>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</si>
  <si>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</si>
  <si>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</si>
  <si>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</si>
  <si>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</si>
  <si>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</si>
  <si>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</si>
  <si>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</si>
  <si>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</si>
  <si>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</si>
  <si>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</si>
  <si>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</si>
  <si>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</si>
  <si>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</si>
  <si>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</si>
  <si>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</si>
  <si>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</si>
  <si>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</si>
  <si>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</si>
  <si>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</si>
  <si>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</si>
  <si>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</si>
  <si>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</si>
  <si>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</si>
  <si>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</si>
  <si>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</si>
  <si>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</si>
  <si>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</si>
  <si>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</si>
  <si>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</si>
  <si>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</si>
  <si>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</si>
  <si>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</si>
  <si>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</si>
  <si>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</si>
  <si>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</si>
  <si>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</si>
  <si>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</si>
  <si>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</si>
  <si>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</si>
  <si>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</si>
  <si>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</si>
  <si>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</si>
  <si>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</si>
  <si>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</si>
  <si>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</si>
  <si>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</si>
  <si>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</si>
  <si>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</si>
  <si>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</si>
  <si>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</si>
  <si>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</si>
  <si>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</si>
  <si>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</si>
  <si>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</si>
  <si>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</si>
  <si>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</si>
  <si>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</si>
  <si>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</si>
  <si>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</si>
  <si>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</si>
  <si>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</si>
  <si>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</si>
  <si>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</si>
  <si>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</si>
  <si>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</si>
  <si>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</si>
  <si>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</si>
  <si>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</si>
  <si>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</si>
  <si>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</si>
  <si>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</si>
  <si>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</si>
  <si>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</si>
  <si>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</si>
  <si>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</si>
  <si>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</si>
  <si>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</si>
  <si>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</si>
  <si>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</si>
  <si>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</si>
  <si>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</si>
  <si>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</si>
  <si>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</si>
  <si>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</si>
  <si>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</si>
  <si>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</si>
  <si>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</si>
  <si>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</si>
  <si>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</si>
  <si>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</si>
  <si>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</si>
  <si>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</si>
  <si>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</si>
  <si>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</si>
  <si>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</si>
  <si>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</si>
  <si>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</si>
  <si>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</si>
  <si>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</si>
  <si>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</si>
  <si>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</si>
  <si>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</si>
  <si>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</si>
  <si>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</si>
  <si>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</si>
  <si>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</si>
  <si>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</si>
  <si>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</si>
  <si>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</si>
  <si>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</si>
  <si>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</si>
  <si>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</si>
  <si>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</si>
  <si>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</si>
  <si>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</si>
  <si>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</si>
  <si>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</si>
  <si>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</si>
  <si>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</si>
  <si>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</si>
  <si>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</si>
  <si>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</si>
  <si>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</si>
  <si>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</si>
  <si>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</si>
  <si>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</si>
  <si>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</si>
  <si>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</si>
  <si>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</si>
  <si>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</si>
  <si>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</si>
  <si>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</si>
  <si>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</si>
  <si>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</si>
  <si>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</si>
  <si>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</si>
  <si>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</si>
  <si>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</si>
  <si>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</si>
  <si>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</si>
  <si>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</si>
  <si>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</si>
  <si>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</si>
  <si>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</si>
  <si>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</si>
  <si>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</si>
  <si>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</si>
  <si>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</si>
  <si>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</si>
  <si>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</si>
  <si>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</si>
  <si>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</si>
  <si>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</si>
  <si>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</si>
  <si>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</si>
  <si>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</si>
  <si>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</si>
  <si>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</si>
  <si>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</si>
  <si>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</si>
  <si>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</si>
  <si>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</si>
  <si>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</si>
  <si>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</si>
  <si>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</si>
  <si>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</si>
  <si>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</si>
  <si>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</si>
  <si>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</si>
  <si>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</si>
  <si>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</si>
  <si>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</si>
  <si>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</si>
  <si>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</si>
  <si>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</si>
  <si>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</si>
  <si>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</si>
  <si>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</si>
  <si>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</si>
  <si>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</si>
  <si>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</si>
  <si>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</si>
  <si>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</si>
  <si>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</si>
  <si>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</si>
  <si>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</si>
  <si>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</si>
  <si>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</si>
  <si>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</si>
  <si>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</si>
  <si>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</si>
  <si>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</si>
  <si>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</si>
  <si>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</si>
  <si>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</si>
  <si>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</si>
  <si>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</si>
  <si>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</si>
  <si>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</si>
  <si>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</si>
  <si>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</si>
  <si>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</si>
  <si>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</si>
  <si>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</si>
  <si>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</si>
  <si>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</si>
  <si>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</si>
  <si>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</si>
  <si>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</si>
  <si>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</si>
  <si>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</si>
  <si>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</si>
  <si>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</si>
  <si>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</si>
  <si>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</si>
  <si>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</si>
  <si>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</si>
  <si>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</si>
  <si>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</si>
  <si>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</si>
  <si>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</si>
  <si>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</si>
  <si>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</si>
  <si>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</si>
  <si>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</si>
  <si>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</si>
  <si>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</si>
  <si>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</si>
  <si>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</si>
  <si>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</si>
  <si>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</si>
  <si>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</si>
  <si>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</si>
  <si>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</si>
  <si>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</si>
  <si>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</si>
  <si>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</si>
  <si>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</si>
  <si>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</si>
  <si>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</si>
  <si>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</si>
  <si>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</si>
  <si>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</si>
  <si>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</si>
  <si>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</si>
  <si>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</si>
  <si>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</si>
  <si>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</si>
  <si>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</si>
  <si>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</si>
  <si>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</si>
  <si>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</si>
  <si>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</si>
  <si>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</si>
  <si>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</si>
  <si>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</si>
  <si>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</si>
  <si>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</si>
  <si>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</si>
  <si>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</si>
  <si>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</si>
  <si>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</si>
  <si>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</si>
  <si>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</si>
  <si>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</si>
  <si>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</si>
  <si>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</si>
  <si>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</si>
  <si>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</si>
  <si>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</si>
  <si>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</si>
  <si>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</si>
  <si>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</si>
  <si>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</si>
  <si>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</si>
  <si>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</si>
  <si>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</si>
  <si>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</si>
  <si>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</si>
  <si>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</si>
  <si>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</si>
  <si>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</si>
  <si>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</si>
  <si>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</si>
  <si>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</si>
  <si>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</si>
  <si>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</si>
  <si>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</si>
  <si>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</si>
  <si>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</si>
  <si>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</si>
  <si>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</si>
  <si>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</si>
  <si>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</si>
  <si>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</si>
  <si>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</si>
  <si>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</si>
  <si>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</si>
  <si>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</si>
  <si>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</si>
  <si>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</si>
  <si>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</si>
  <si>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</si>
  <si>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</si>
  <si>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</si>
  <si>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</si>
  <si>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</si>
  <si>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</si>
  <si>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</si>
  <si>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</si>
  <si>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</si>
  <si>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</si>
  <si>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</si>
  <si>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</si>
  <si>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</si>
  <si>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</si>
  <si>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</si>
  <si>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</si>
  <si>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</si>
  <si>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</si>
  <si>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</si>
  <si>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</si>
  <si>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</si>
  <si>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</si>
  <si>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</si>
  <si>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</si>
  <si>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</si>
  <si>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</si>
  <si>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</si>
  <si>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</si>
  <si>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</si>
  <si>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</si>
  <si>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</si>
  <si>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</si>
  <si>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</si>
  <si>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</si>
  <si>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</si>
  <si>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</si>
  <si>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</si>
  <si>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</si>
  <si>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</si>
  <si>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</si>
  <si>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</si>
  <si>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</si>
  <si>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</si>
  <si>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</si>
  <si>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</si>
  <si>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</si>
  <si>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</si>
  <si>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</si>
  <si>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</si>
  <si>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</si>
  <si>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</si>
  <si>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</si>
  <si>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</si>
  <si>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</si>
  <si>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</si>
  <si>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</si>
  <si>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</si>
  <si>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</si>
  <si>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</si>
  <si>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</si>
  <si>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</si>
  <si>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</si>
  <si>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</si>
  <si>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</si>
  <si>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</si>
  <si>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</si>
  <si>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</si>
  <si>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</si>
  <si>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</si>
  <si>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</si>
  <si>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</si>
  <si>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</si>
  <si>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</si>
  <si>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</si>
  <si>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</si>
  <si>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</si>
  <si>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</si>
  <si>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</si>
  <si>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</si>
  <si>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</si>
  <si>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</si>
  <si>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</si>
  <si>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</si>
  <si>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</si>
  <si>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</si>
  <si>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</si>
  <si>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</si>
  <si>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</si>
  <si>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</si>
  <si>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</si>
  <si>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</si>
  <si>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</si>
  <si>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</si>
  <si>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</si>
  <si>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</si>
  <si>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</si>
  <si>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</si>
  <si>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</si>
  <si>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</si>
  <si>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</si>
  <si>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</si>
  <si>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</si>
  <si>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</si>
  <si>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</si>
  <si>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</si>
  <si>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</si>
  <si>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</si>
  <si>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</si>
  <si>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</si>
  <si>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</si>
  <si>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</si>
  <si>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</si>
  <si>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</si>
  <si>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</si>
  <si>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</si>
  <si>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</si>
  <si>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</si>
  <si>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</si>
  <si>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</si>
  <si>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</si>
  <si>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</si>
  <si>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</si>
  <si>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</si>
  <si>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</si>
  <si>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</si>
  <si>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</si>
  <si>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</si>
  <si>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</si>
  <si>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</si>
  <si>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</si>
  <si>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</si>
  <si>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</si>
  <si>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</si>
  <si>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</si>
  <si>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</si>
  <si>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</si>
  <si>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</si>
  <si>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</si>
  <si>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</si>
  <si>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</si>
  <si>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</si>
  <si>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</si>
  <si>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</si>
  <si>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</si>
  <si>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</si>
  <si>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</si>
  <si>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</si>
  <si>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</si>
  <si>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</si>
  <si>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</si>
  <si>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</si>
  <si>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</si>
  <si>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</si>
  <si>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</si>
  <si>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</si>
  <si>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</si>
  <si>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</si>
  <si>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</si>
  <si>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</si>
  <si>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</si>
  <si>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</si>
  <si>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</si>
  <si>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</si>
  <si>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</si>
  <si>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</si>
  <si>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</si>
  <si>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</si>
  <si>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</si>
  <si>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</si>
  <si>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</si>
  <si>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</si>
  <si>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</si>
  <si>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</si>
  <si>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</si>
  <si>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</si>
  <si>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</si>
  <si>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</si>
  <si>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</si>
  <si>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</si>
  <si>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</si>
  <si>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</si>
  <si>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</si>
  <si>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</si>
  <si>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</si>
  <si>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</si>
  <si>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</si>
  <si>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</si>
  <si>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</si>
  <si>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</si>
  <si>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</si>
  <si>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</si>
  <si>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</si>
  <si>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</si>
  <si>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</si>
  <si>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</si>
  <si>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</si>
  <si>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</si>
  <si>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</si>
  <si>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</si>
  <si>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</si>
  <si>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</si>
  <si>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</si>
  <si>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</si>
  <si>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</si>
  <si>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</si>
  <si>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</si>
  <si>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</si>
  <si>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</si>
  <si>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</si>
  <si>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</si>
  <si>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</si>
  <si>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</si>
  <si>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</si>
  <si>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</si>
  <si>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</si>
  <si>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</si>
  <si>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</si>
  <si>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</si>
  <si>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</si>
  <si>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</si>
  <si>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</si>
  <si>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</si>
  <si>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</si>
  <si>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</si>
  <si>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</si>
  <si>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</si>
  <si>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</si>
  <si>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</si>
  <si>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</si>
  <si>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</si>
  <si>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</si>
  <si>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</si>
  <si>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</si>
  <si>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</si>
  <si>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</si>
  <si>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</si>
  <si>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</si>
  <si>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</si>
  <si>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</si>
  <si>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</si>
  <si>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</si>
  <si>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</si>
  <si>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</si>
  <si>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</si>
  <si>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</si>
  <si>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</si>
  <si>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</si>
  <si>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</si>
  <si>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</si>
  <si>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</si>
  <si>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</si>
  <si>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</si>
  <si>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</si>
  <si>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</si>
  <si>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</si>
  <si>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</si>
  <si>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</si>
  <si>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</si>
  <si>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</si>
  <si>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</si>
  <si>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</si>
  <si>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</si>
  <si>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</si>
  <si>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</si>
  <si>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</si>
  <si>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</si>
  <si>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</si>
  <si>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</si>
  <si>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</si>
  <si>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</si>
  <si>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</si>
  <si>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</si>
  <si>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</si>
  <si>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</si>
  <si>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</si>
  <si>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</si>
  <si>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</si>
  <si>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</si>
  <si>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</si>
  <si>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</si>
  <si>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</si>
  <si>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</si>
  <si>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</si>
  <si>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</si>
  <si>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</si>
  <si>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</si>
  <si>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</si>
  <si>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</si>
  <si>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</si>
  <si>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</si>
  <si>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</si>
  <si>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</si>
  <si>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</si>
  <si>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</si>
  <si>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</si>
  <si>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</si>
  <si>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</si>
  <si>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</si>
  <si>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</si>
  <si>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</si>
  <si>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</si>
  <si>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</si>
  <si>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</si>
  <si>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</si>
  <si>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</si>
  <si>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</si>
  <si>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</si>
  <si>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</si>
  <si>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</si>
  <si>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</si>
  <si>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</si>
  <si>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</si>
  <si>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</si>
  <si>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</si>
  <si>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</si>
  <si>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</si>
  <si>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</si>
  <si>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</si>
  <si>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</si>
  <si>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</si>
  <si>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</si>
  <si>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</si>
  <si>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</si>
  <si>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</si>
  <si>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</si>
  <si>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</si>
  <si>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</si>
  <si>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</si>
  <si>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</si>
  <si>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</si>
  <si>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</si>
  <si>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</si>
  <si>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</si>
  <si>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</si>
  <si>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</si>
  <si>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</si>
  <si>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</si>
  <si>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</si>
  <si>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</si>
  <si>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</si>
  <si>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</si>
  <si>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</si>
  <si>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</si>
  <si>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</si>
  <si>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</si>
  <si>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</si>
  <si>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</si>
  <si>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</si>
  <si>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</si>
  <si>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</si>
  <si>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</si>
  <si>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</si>
  <si>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</si>
  <si>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</si>
  <si>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</si>
  <si>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</si>
  <si>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</si>
  <si>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</si>
  <si>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</si>
  <si>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</si>
  <si>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</si>
  <si>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</si>
  <si>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</si>
  <si>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</si>
  <si>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</si>
  <si>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</si>
  <si>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</si>
  <si>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</si>
  <si>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</si>
  <si>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</si>
  <si>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</si>
  <si>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</si>
  <si>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</si>
  <si>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</si>
  <si>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</si>
  <si>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</si>
  <si>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</si>
  <si>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</si>
  <si>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</si>
  <si>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</si>
  <si>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</si>
  <si>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</si>
  <si>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</si>
  <si>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</si>
  <si>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</si>
  <si>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</si>
  <si>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</si>
  <si>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</si>
  <si>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</si>
  <si>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</si>
  <si>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</si>
  <si>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</si>
  <si>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</si>
  <si>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</si>
  <si>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</si>
  <si>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</si>
  <si>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</si>
  <si>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</si>
  <si>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</si>
  <si>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</si>
  <si>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</si>
  <si>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</si>
  <si>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</si>
  <si>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</si>
  <si>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</si>
  <si>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</si>
  <si>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</si>
  <si>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</si>
  <si>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</si>
  <si>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</si>
  <si>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</si>
  <si>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</si>
  <si>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</si>
  <si>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</si>
  <si>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</si>
  <si>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</si>
  <si>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</si>
  <si>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</si>
  <si>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</si>
  <si>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</si>
  <si>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</si>
  <si>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</si>
  <si>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</si>
  <si>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</si>
  <si>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</si>
  <si>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</si>
  <si>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</si>
  <si>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</si>
  <si>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</si>
  <si>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</si>
  <si>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</si>
  <si>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</si>
  <si>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</si>
  <si>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</si>
  <si>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</si>
  <si>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</si>
  <si>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</si>
  <si>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</si>
  <si>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</si>
  <si>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</si>
  <si>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</si>
  <si>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</si>
  <si>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</si>
  <si>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</si>
  <si>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</si>
  <si>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</si>
  <si>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</si>
  <si>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</si>
  <si>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</si>
  <si>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</si>
  <si>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</si>
  <si>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</si>
  <si>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</si>
  <si>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</si>
  <si>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</si>
  <si>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</si>
  <si>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</si>
  <si>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</si>
  <si>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</si>
  <si>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</si>
  <si>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</si>
  <si>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</si>
  <si>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</si>
  <si>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</si>
  <si>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</si>
  <si>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</si>
  <si>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</si>
  <si>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</si>
  <si>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</si>
  <si>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</si>
  <si>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</si>
  <si>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</si>
  <si>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</si>
  <si>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</si>
  <si>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</si>
  <si>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</si>
  <si>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</si>
  <si>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</si>
  <si>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</si>
  <si>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</si>
  <si>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</si>
  <si>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</si>
  <si>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</si>
  <si>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</si>
  <si>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</si>
  <si>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</si>
  <si>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</si>
  <si>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</si>
  <si>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</si>
  <si>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</si>
  <si>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</si>
  <si>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</si>
  <si>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</si>
  <si>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</si>
  <si>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</si>
  <si>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</si>
  <si>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</si>
  <si>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</si>
  <si>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</si>
  <si>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</si>
  <si>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</si>
  <si>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</si>
  <si>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</si>
  <si>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</si>
  <si>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</si>
  <si>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</si>
  <si>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</si>
  <si>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</si>
  <si>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</si>
  <si>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</si>
  <si>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</si>
  <si>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</si>
  <si>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</si>
  <si>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</si>
  <si>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</si>
  <si>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</si>
  <si>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</si>
  <si>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</si>
  <si>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</si>
  <si>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</si>
  <si>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</si>
  <si>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</si>
  <si>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</si>
  <si>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</si>
  <si>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</si>
  <si>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</si>
  <si>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</si>
  <si>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</si>
  <si>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</si>
  <si>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</si>
  <si>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</si>
  <si>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</si>
  <si>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</si>
  <si>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</si>
  <si>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</si>
  <si>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</si>
  <si>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</si>
  <si>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</si>
  <si>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</si>
  <si>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</si>
  <si>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</si>
  <si>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</si>
  <si>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</si>
  <si>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</si>
  <si>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</si>
  <si>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</si>
  <si>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</si>
  <si>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</si>
  <si>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</si>
  <si>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</si>
  <si>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</si>
  <si>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</si>
  <si>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</si>
  <si>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</si>
  <si>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</si>
  <si>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</si>
  <si>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</si>
  <si>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</si>
  <si>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</si>
  <si>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</si>
  <si>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</si>
  <si>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</si>
  <si>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</si>
  <si>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</si>
  <si>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</si>
  <si>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</si>
  <si>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</si>
  <si>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</si>
  <si>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</si>
  <si>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</si>
  <si>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</si>
  <si>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</si>
  <si>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</si>
  <si>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</si>
  <si>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</si>
  <si>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</si>
  <si>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</si>
  <si>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</si>
  <si>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</si>
  <si>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</si>
  <si>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</si>
  <si>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</si>
  <si>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</si>
  <si>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</si>
  <si>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</si>
  <si>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</si>
  <si>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</si>
  <si>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</si>
  <si>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</si>
  <si>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</si>
  <si>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</si>
  <si>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</si>
  <si>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</si>
  <si>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</si>
  <si>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</si>
  <si>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</si>
  <si>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</si>
  <si>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</si>
  <si>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</si>
  <si>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</si>
  <si>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</si>
  <si>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</si>
  <si>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</si>
  <si>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</si>
  <si>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</si>
  <si>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</si>
  <si>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</si>
  <si>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</si>
  <si>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</si>
  <si>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</si>
  <si>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</si>
  <si>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</si>
  <si>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</si>
  <si>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</si>
  <si>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</si>
  <si>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</si>
  <si>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</si>
  <si>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</si>
  <si>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</si>
  <si>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</si>
  <si>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</si>
  <si>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</si>
  <si>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</si>
  <si>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</si>
  <si>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</si>
  <si>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</si>
  <si>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</si>
  <si>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</si>
  <si>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</si>
  <si>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</si>
  <si>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</si>
  <si>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</si>
  <si>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</si>
  <si>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</si>
  <si>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</si>
  <si>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</si>
  <si>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</si>
  <si>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</si>
  <si>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</si>
  <si>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</si>
  <si>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</si>
  <si>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</si>
  <si>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</si>
  <si>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</si>
  <si>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</si>
  <si>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</si>
  <si>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</si>
  <si>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</si>
  <si>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</si>
  <si>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</si>
  <si>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</si>
  <si>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</si>
  <si>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</si>
  <si>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</si>
  <si>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</si>
  <si>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</si>
  <si>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</si>
  <si>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</si>
  <si>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</si>
  <si>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</si>
  <si>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</si>
  <si>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</si>
  <si>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</si>
  <si>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</si>
  <si>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</si>
  <si>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</si>
  <si>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</si>
  <si>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</si>
  <si>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</si>
  <si>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</si>
  <si>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</si>
  <si>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</si>
  <si>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</si>
  <si>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</si>
  <si>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</si>
  <si>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</si>
  <si>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</si>
  <si>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</si>
  <si>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</si>
  <si>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</si>
  <si>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</si>
  <si>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</si>
  <si>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</si>
  <si>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</si>
  <si>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</si>
  <si>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</si>
  <si>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</si>
  <si>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</si>
  <si>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</si>
  <si>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</si>
  <si>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</si>
  <si>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</si>
  <si>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</si>
  <si>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</si>
  <si>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</si>
  <si>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</si>
  <si>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</si>
  <si>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</si>
  <si>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</si>
  <si>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</si>
  <si>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</si>
  <si>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</si>
  <si>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</si>
  <si>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</si>
  <si>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</si>
  <si>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</si>
  <si>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</si>
  <si>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</si>
  <si>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</si>
  <si>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</si>
  <si>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</si>
  <si>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</si>
  <si>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</si>
  <si>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</si>
  <si>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</si>
  <si>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</si>
  <si>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</si>
  <si>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</si>
  <si>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</si>
  <si>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</si>
  <si>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</si>
  <si>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</si>
  <si>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</si>
  <si>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</si>
  <si>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</si>
  <si>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</si>
  <si>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</si>
  <si>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</si>
  <si>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</si>
  <si>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</si>
  <si>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</si>
  <si>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</si>
  <si>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</si>
  <si>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</si>
  <si>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</si>
  <si>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</si>
  <si>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</si>
  <si>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</si>
  <si>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</si>
  <si>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</si>
  <si>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</si>
  <si>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</si>
  <si>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</si>
  <si>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</si>
  <si>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</si>
  <si>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</si>
  <si>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</si>
  <si>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</si>
  <si>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</si>
  <si>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</si>
  <si>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</si>
  <si>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</si>
  <si>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</si>
  <si>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</si>
  <si>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</si>
  <si>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</si>
  <si>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</si>
  <si>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</si>
  <si>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</si>
  <si>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</si>
  <si>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</si>
  <si>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</si>
  <si>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</si>
  <si>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</si>
  <si>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</si>
  <si>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</si>
  <si>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</si>
  <si>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</si>
  <si>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</si>
  <si>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</si>
  <si>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</si>
  <si>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</si>
  <si>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</si>
  <si>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</si>
  <si>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</si>
  <si>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</si>
  <si>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</si>
  <si>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</si>
  <si>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</si>
  <si>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</si>
  <si>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</si>
  <si>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</si>
  <si>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</si>
  <si>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</si>
  <si>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</si>
  <si>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</si>
  <si>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</si>
  <si>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</si>
  <si>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</si>
  <si>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</si>
  <si>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</si>
  <si>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</si>
  <si>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</si>
  <si>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</si>
  <si>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</si>
  <si>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</si>
  <si>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</si>
  <si>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</si>
  <si>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</si>
  <si>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</si>
  <si>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</si>
  <si>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</si>
  <si>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</si>
  <si>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</si>
  <si>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</si>
  <si>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</si>
  <si>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</si>
  <si>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</si>
  <si>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</si>
  <si>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</si>
  <si>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</si>
  <si>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</si>
  <si>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</si>
  <si>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</si>
  <si>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</si>
  <si>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</si>
  <si>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</si>
  <si>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</si>
  <si>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</si>
  <si>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</si>
  <si>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</si>
  <si>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</si>
  <si>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</si>
  <si>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</si>
  <si>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</si>
  <si>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</si>
  <si>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</si>
  <si>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</si>
  <si>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</si>
  <si>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</si>
  <si>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</si>
  <si>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</si>
  <si>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</si>
  <si>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</si>
  <si>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</si>
  <si>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</si>
  <si>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</si>
  <si>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</si>
  <si>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</si>
  <si>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</si>
  <si>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</si>
  <si>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</si>
  <si>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</si>
  <si>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</si>
  <si>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</si>
  <si>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</si>
  <si>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</si>
  <si>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</si>
  <si>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</si>
  <si>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</si>
  <si>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</si>
  <si>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</si>
  <si>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</si>
  <si>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</si>
  <si>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</si>
  <si>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</si>
  <si>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</si>
  <si>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</si>
  <si>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</si>
  <si>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</si>
  <si>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</si>
  <si>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</si>
  <si>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</si>
  <si>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</si>
  <si>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</si>
  <si>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</si>
  <si>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</si>
  <si>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</si>
  <si>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</si>
  <si>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</si>
  <si>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</si>
  <si>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</si>
  <si>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</si>
  <si>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</si>
  <si>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</si>
  <si>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</si>
  <si>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</si>
  <si>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</si>
  <si>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</si>
  <si>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</si>
  <si>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</si>
  <si>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</si>
  <si>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</si>
  <si>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</si>
  <si>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</si>
  <si>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</si>
  <si>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</si>
  <si>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</si>
  <si>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</si>
  <si>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</si>
  <si>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</si>
  <si>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</si>
  <si>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</si>
  <si>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</si>
  <si>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</si>
  <si>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</si>
  <si>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</si>
  <si>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</si>
  <si>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</si>
  <si>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</si>
  <si>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</si>
  <si>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</si>
  <si>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</si>
  <si>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</si>
  <si>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</si>
  <si>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</si>
  <si>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</si>
  <si>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</si>
  <si>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</si>
  <si>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</si>
  <si>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</si>
  <si>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</si>
  <si>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</si>
  <si>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</si>
  <si>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</si>
  <si>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</si>
  <si>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</si>
  <si>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</si>
  <si>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</si>
  <si>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</si>
  <si>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</si>
  <si>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</si>
  <si>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</si>
  <si>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</si>
  <si>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</si>
  <si>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</si>
  <si>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</si>
  <si>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</si>
  <si>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</si>
  <si>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</si>
  <si>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</si>
  <si>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</si>
  <si>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</si>
  <si>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</si>
  <si>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</si>
  <si>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</si>
  <si>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</si>
  <si>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</si>
  <si>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</si>
  <si>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</si>
  <si>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</si>
  <si>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</si>
  <si>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</si>
  <si>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</si>
  <si>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</si>
  <si>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</si>
  <si>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</si>
  <si>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</si>
  <si>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</si>
  <si>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</si>
  <si>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</si>
  <si>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</si>
  <si>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</si>
  <si>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</si>
  <si>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</si>
  <si>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</si>
  <si>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</si>
  <si>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</si>
  <si>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</si>
  <si>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</si>
  <si>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</si>
  <si>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</si>
  <si>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</si>
  <si>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</si>
  <si>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</si>
  <si>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</si>
  <si>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</si>
  <si>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</si>
  <si>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</si>
  <si>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</si>
  <si>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</si>
  <si>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</si>
  <si>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</si>
  <si>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</si>
  <si>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</si>
  <si>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</si>
  <si>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</si>
  <si>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</si>
  <si>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</si>
  <si>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</si>
  <si>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</si>
  <si>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</si>
  <si>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</si>
  <si>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</si>
  <si>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</si>
  <si>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</si>
  <si>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</si>
  <si>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</si>
  <si>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</si>
  <si>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</si>
  <si>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</si>
  <si>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</si>
  <si>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</si>
  <si>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</si>
  <si>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</si>
  <si>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</si>
  <si>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</si>
  <si>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</si>
  <si>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</si>
  <si>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</si>
  <si>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</si>
  <si>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</si>
  <si>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</si>
  <si>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</si>
  <si>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</si>
  <si>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</si>
  <si>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</si>
  <si>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</si>
  <si>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</si>
  <si>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</si>
  <si>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</si>
  <si>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</si>
  <si>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</si>
  <si>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</si>
  <si>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</si>
  <si>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</si>
  <si>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</si>
  <si>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</si>
  <si>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</si>
  <si>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</si>
  <si>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</si>
  <si>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</si>
  <si>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</si>
  <si>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</si>
  <si>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</si>
  <si>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</si>
  <si>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</si>
  <si>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</si>
  <si>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</si>
  <si>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</si>
  <si>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</si>
  <si>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</si>
  <si>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</si>
  <si>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</si>
  <si>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</si>
  <si>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</si>
  <si>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</si>
  <si>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</si>
  <si>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</si>
  <si>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</si>
  <si>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</si>
  <si>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</si>
  <si>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</si>
  <si>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</si>
  <si>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</si>
  <si>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</si>
  <si>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</si>
  <si>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</si>
  <si>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</si>
  <si>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</si>
  <si>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</si>
  <si>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</si>
  <si>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</si>
  <si>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</si>
  <si>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</si>
  <si>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</si>
  <si>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</si>
  <si>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</si>
  <si>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</si>
  <si>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</si>
  <si>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</si>
  <si>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</si>
  <si>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</si>
  <si>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</si>
  <si>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</si>
  <si>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</si>
  <si>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</si>
  <si>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</si>
  <si>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</si>
  <si>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</si>
  <si>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</si>
  <si>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</si>
  <si>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</si>
  <si>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</si>
  <si>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</si>
  <si>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</si>
  <si>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</si>
  <si>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</si>
  <si>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</si>
  <si>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</si>
  <si>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</si>
  <si>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</si>
  <si>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</si>
  <si>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</si>
  <si>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</si>
  <si>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</si>
  <si>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</si>
  <si>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</si>
  <si>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</si>
  <si>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</si>
  <si>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</si>
  <si>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</si>
  <si>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</si>
  <si>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</si>
  <si>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</si>
  <si>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</si>
  <si>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</si>
  <si>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</si>
  <si>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</si>
  <si>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</si>
  <si>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</si>
  <si>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</si>
  <si>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</si>
  <si>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</si>
  <si>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</si>
  <si>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</si>
  <si>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</si>
  <si>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</si>
  <si>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</si>
  <si>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</si>
  <si>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</si>
  <si>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</si>
  <si>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</si>
  <si>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</si>
  <si>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</si>
  <si>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</si>
  <si>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</si>
  <si>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</si>
  <si>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</si>
  <si>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</si>
  <si>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</si>
  <si>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</si>
  <si>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</si>
  <si>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</si>
  <si>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</si>
  <si>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</si>
  <si>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</si>
  <si>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</si>
  <si>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</si>
  <si>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</si>
  <si>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</si>
  <si>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</si>
  <si>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</si>
  <si>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</si>
  <si>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</si>
  <si>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</si>
  <si>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</si>
  <si>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</si>
  <si>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</si>
  <si>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</si>
  <si>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</si>
  <si>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</si>
  <si>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</si>
  <si>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</si>
  <si>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</si>
  <si>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</si>
  <si>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</si>
  <si>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</si>
  <si>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</si>
  <si>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</si>
  <si>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</si>
  <si>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</si>
  <si>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</si>
  <si>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</si>
  <si>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</si>
  <si>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</si>
  <si>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</si>
  <si>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</si>
  <si>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</si>
  <si>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</si>
  <si>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</si>
  <si>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</si>
  <si>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</si>
  <si>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</si>
  <si>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</si>
  <si>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</si>
  <si>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</si>
  <si>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</si>
  <si>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</si>
  <si>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</si>
  <si>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</si>
  <si>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</si>
  <si>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</si>
  <si>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</si>
  <si>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</si>
  <si>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</si>
  <si>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</si>
  <si>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</si>
  <si>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</si>
  <si>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</si>
  <si>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</si>
  <si>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</si>
  <si>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</si>
  <si>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</si>
  <si>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</si>
  <si>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</si>
  <si>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</si>
  <si>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</si>
  <si>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</si>
  <si>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</si>
  <si>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</si>
  <si>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</si>
  <si>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</si>
  <si>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</si>
  <si>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</si>
  <si>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</si>
  <si>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</si>
  <si>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</si>
  <si>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</si>
  <si>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</si>
  <si>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</si>
  <si>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</si>
  <si>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</si>
  <si>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</si>
  <si>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</si>
  <si>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</si>
  <si>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</si>
  <si>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</si>
  <si>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</si>
  <si>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</si>
  <si>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</si>
  <si>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</si>
  <si>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</si>
  <si>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</si>
  <si>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</si>
  <si>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</si>
  <si>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</si>
  <si>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</si>
  <si>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</si>
  <si>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</si>
  <si>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</si>
  <si>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</si>
  <si>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</si>
  <si>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</si>
  <si>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</si>
  <si>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</si>
  <si>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</si>
  <si>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</si>
  <si>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</si>
  <si>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</si>
  <si>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</si>
  <si>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</si>
  <si>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</si>
  <si>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</si>
  <si>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</si>
  <si>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</si>
  <si>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</si>
  <si>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</si>
  <si>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</si>
  <si>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</si>
  <si>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</si>
  <si>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</si>
  <si>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</si>
  <si>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</si>
  <si>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</si>
  <si>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</si>
  <si>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</si>
  <si>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</si>
  <si>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</si>
  <si>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</si>
  <si>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</si>
  <si>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</si>
  <si>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</si>
  <si>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</si>
  <si>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</si>
  <si>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</si>
  <si>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</si>
  <si>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</si>
  <si>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</si>
  <si>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</si>
  <si>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</si>
  <si>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</si>
  <si>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</si>
  <si>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</si>
  <si>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</si>
  <si>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</si>
  <si>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</si>
  <si>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</si>
  <si>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</si>
  <si>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</si>
  <si>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</si>
  <si>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</si>
  <si>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</si>
  <si>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</si>
  <si>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</si>
  <si>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</si>
  <si>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</si>
  <si>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</si>
  <si>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</si>
  <si>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</si>
  <si>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</si>
  <si>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</si>
  <si>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</si>
  <si>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</si>
  <si>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</si>
  <si>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</si>
  <si>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</si>
  <si>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</si>
  <si>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</si>
  <si>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</si>
  <si>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</si>
  <si>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</si>
  <si>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</si>
  <si>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</si>
  <si>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</si>
  <si>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</si>
  <si>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</si>
  <si>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</si>
  <si>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</si>
  <si>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</si>
  <si>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</si>
  <si>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</si>
  <si>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</si>
  <si>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</si>
  <si>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</si>
  <si>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</si>
  <si>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</si>
  <si>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</si>
  <si>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</si>
  <si>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</si>
  <si>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</si>
  <si>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</si>
  <si>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</si>
  <si>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</si>
  <si>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</si>
  <si>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</si>
  <si>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</si>
  <si>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</si>
  <si>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</si>
  <si>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</si>
  <si>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</si>
  <si>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</si>
  <si>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</si>
  <si>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</si>
  <si>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</si>
  <si>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</si>
  <si>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</si>
  <si>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</si>
  <si>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</si>
  <si>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</si>
  <si>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</si>
  <si>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</si>
  <si>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</si>
  <si>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</si>
  <si>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</si>
  <si>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</si>
  <si>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</si>
  <si>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</si>
  <si>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</si>
  <si>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</si>
  <si>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</si>
  <si>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</si>
  <si>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</si>
  <si>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</si>
  <si>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</si>
  <si>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</si>
  <si>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</si>
  <si>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</si>
  <si>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</si>
  <si>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</si>
  <si>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</si>
  <si>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</si>
  <si>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</si>
  <si>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</si>
  <si>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</si>
  <si>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</si>
  <si>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</si>
  <si>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</si>
  <si>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</si>
  <si>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</si>
  <si>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</si>
  <si>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</si>
  <si>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</si>
  <si>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</si>
  <si>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</si>
  <si>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</si>
  <si>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</si>
  <si>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</si>
  <si>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</si>
  <si>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</si>
  <si>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</si>
  <si>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</si>
  <si>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</si>
  <si>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</si>
  <si>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</si>
  <si>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</si>
  <si>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</si>
  <si>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</si>
  <si>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</si>
  <si>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</si>
  <si>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</si>
  <si>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</si>
  <si>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</si>
  <si>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</si>
  <si>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</si>
  <si>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</si>
  <si>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</si>
  <si>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</si>
  <si>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</si>
  <si>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</si>
  <si>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</si>
  <si>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</si>
  <si>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</si>
  <si>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</si>
  <si>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</si>
  <si>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</si>
  <si>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</si>
  <si>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</si>
  <si>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</si>
  <si>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</si>
  <si>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</si>
  <si>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</si>
  <si>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</si>
  <si>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</si>
  <si>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</si>
  <si>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</si>
  <si>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</si>
  <si>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</si>
  <si>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</si>
  <si>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</si>
  <si>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</si>
  <si>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</si>
  <si>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</si>
  <si>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</si>
  <si>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</si>
  <si>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</si>
  <si>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</si>
  <si>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</si>
  <si>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</si>
  <si>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</si>
  <si>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</si>
  <si>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</si>
  <si>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</si>
  <si>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</si>
  <si>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</si>
  <si>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</si>
  <si>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</si>
  <si>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</si>
  <si>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</si>
  <si>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</si>
  <si>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</si>
  <si>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</si>
  <si>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</si>
  <si>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</si>
  <si>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</si>
  <si>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</si>
  <si>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</si>
  <si>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</si>
  <si>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</si>
  <si>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</si>
  <si>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</si>
  <si>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</si>
  <si>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</si>
  <si>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</si>
  <si>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</si>
  <si>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</si>
  <si>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</si>
  <si>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</si>
  <si>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</si>
  <si>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</si>
  <si>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</si>
  <si>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</si>
  <si>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</si>
  <si>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</si>
  <si>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</si>
  <si>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</si>
  <si>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</si>
  <si>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</si>
  <si>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</si>
  <si>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</si>
  <si>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</si>
  <si>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</si>
  <si>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</si>
  <si>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</si>
  <si>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</si>
  <si>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</si>
  <si>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</si>
  <si>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</si>
  <si>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</si>
  <si>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</si>
  <si>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</si>
  <si>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</si>
  <si>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</si>
  <si>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</si>
  <si>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</si>
  <si>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</si>
  <si>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</si>
  <si>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</si>
  <si>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</si>
  <si>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</si>
  <si>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</si>
  <si>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</si>
  <si>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</si>
  <si>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</si>
  <si>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</si>
  <si>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</si>
  <si>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</si>
  <si>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</si>
  <si>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</si>
  <si>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</si>
  <si>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</si>
  <si>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</si>
  <si>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</si>
  <si>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</si>
  <si>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</si>
  <si>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</si>
  <si>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</si>
  <si>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</si>
  <si>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</si>
  <si>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</si>
  <si>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</si>
  <si>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</si>
  <si>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</si>
  <si>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</si>
  <si>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</si>
  <si>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</si>
  <si>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</si>
  <si>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</si>
  <si>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</si>
  <si>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</si>
  <si>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</si>
  <si>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</si>
  <si>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</si>
  <si>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</si>
  <si>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</si>
  <si>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</si>
  <si>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</si>
  <si>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</si>
  <si>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</si>
  <si>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</si>
  <si>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</si>
  <si>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</si>
  <si>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</si>
  <si>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</si>
  <si>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</si>
  <si>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</si>
  <si>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</si>
  <si>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</si>
  <si>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</si>
  <si>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</si>
  <si>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</si>
  <si>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</si>
  <si>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</si>
  <si>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</si>
  <si>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</si>
  <si>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</si>
  <si>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</si>
  <si>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</si>
  <si>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</si>
  <si>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</si>
  <si>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</si>
  <si>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</si>
  <si>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</si>
  <si>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</si>
  <si>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</si>
  <si>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</si>
  <si>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</si>
  <si>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</si>
  <si>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</si>
  <si>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</si>
  <si>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</si>
  <si>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</si>
  <si>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</si>
  <si>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</si>
  <si>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</si>
  <si>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</si>
  <si>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</si>
  <si>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</si>
  <si>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</si>
  <si>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</si>
  <si>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</si>
  <si>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</si>
  <si>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</si>
  <si>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</si>
  <si>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</si>
  <si>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</si>
  <si>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</si>
  <si>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</si>
  <si>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</si>
  <si>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</si>
  <si>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</si>
  <si>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</si>
  <si>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</si>
  <si>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</si>
  <si>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</si>
  <si>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</si>
  <si>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</si>
  <si>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</si>
  <si>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</si>
  <si>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</si>
  <si>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</si>
  <si>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</si>
  <si>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</si>
  <si>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</si>
  <si>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</si>
  <si>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</si>
  <si>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</si>
  <si>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</si>
  <si>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</si>
  <si>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</si>
  <si>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</si>
  <si>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</si>
  <si>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</si>
  <si>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</si>
  <si>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</si>
  <si>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</si>
  <si>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</si>
  <si>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</si>
  <si>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</si>
  <si>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</si>
  <si>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</si>
  <si>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</si>
  <si>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</si>
  <si>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</si>
  <si>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</si>
  <si>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</si>
  <si>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</si>
  <si>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</si>
  <si>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</si>
  <si>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</si>
  <si>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</si>
  <si>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</si>
  <si>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</si>
  <si>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</si>
  <si>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</si>
  <si>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</si>
  <si>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</si>
  <si>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</si>
  <si>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</si>
  <si>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</si>
  <si>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</si>
  <si>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</si>
  <si>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</si>
  <si>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</si>
  <si>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</si>
  <si>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</si>
  <si>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</si>
  <si>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</si>
  <si>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</si>
  <si>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</si>
  <si>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</si>
  <si>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</si>
  <si>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</si>
  <si>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</si>
  <si>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</si>
  <si>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</si>
  <si>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</si>
  <si>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</si>
  <si>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</si>
  <si>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</si>
  <si>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</si>
  <si>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</si>
  <si>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</si>
  <si>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</si>
  <si>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</si>
  <si>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</si>
  <si>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</si>
  <si>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</si>
  <si>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</si>
  <si>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</si>
  <si>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</si>
  <si>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</si>
  <si>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</si>
  <si>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</si>
  <si>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</si>
  <si>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</si>
  <si>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</si>
  <si>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</si>
  <si>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</si>
  <si>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</si>
  <si>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</si>
  <si>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</si>
  <si>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</si>
  <si>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</si>
  <si>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</si>
  <si>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</si>
  <si>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</si>
  <si>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</si>
  <si>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</si>
  <si>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</si>
  <si>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</si>
  <si>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</si>
  <si>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</si>
  <si>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</si>
  <si>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</si>
  <si>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</si>
  <si>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</si>
  <si>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</si>
  <si>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</si>
  <si>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</si>
  <si>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</si>
  <si>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</si>
  <si>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</si>
  <si>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</si>
  <si>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</si>
  <si>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</si>
  <si>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</si>
  <si>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</si>
  <si>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</si>
  <si>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</si>
  <si>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</si>
  <si>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</si>
  <si>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</si>
  <si>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</si>
  <si>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</si>
  <si>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</si>
  <si>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</si>
  <si>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</si>
  <si>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</si>
  <si>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</si>
  <si>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</si>
  <si>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</si>
  <si>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</si>
  <si>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</si>
  <si>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</si>
  <si>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</si>
  <si>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</si>
  <si>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</si>
  <si>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</si>
  <si>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</si>
  <si>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</si>
  <si>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</si>
  <si>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</si>
  <si>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</si>
  <si>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</si>
  <si>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</si>
  <si>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</si>
  <si>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</si>
  <si>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</si>
  <si>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</si>
  <si>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</si>
  <si>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</si>
  <si>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</si>
  <si>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</si>
  <si>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</si>
  <si>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</si>
  <si>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</si>
  <si>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</si>
  <si>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</si>
  <si>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</si>
  <si>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</si>
  <si>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</si>
  <si>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</si>
  <si>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</si>
  <si>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</si>
  <si>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</si>
  <si>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</si>
  <si>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</si>
  <si>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</si>
  <si>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</si>
  <si>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</si>
  <si>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</si>
  <si>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</si>
  <si>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</si>
  <si>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</si>
  <si>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</si>
  <si>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</si>
  <si>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</si>
  <si>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</si>
  <si>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</si>
  <si>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</si>
  <si>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</si>
  <si>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</si>
  <si>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</si>
  <si>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</si>
  <si>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</si>
  <si>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</si>
  <si>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</si>
  <si>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</si>
  <si>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</si>
  <si>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</si>
  <si>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</si>
  <si>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</si>
  <si>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</si>
  <si>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</si>
  <si>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</si>
  <si>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</si>
  <si>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</si>
  <si>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</si>
  <si>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</si>
  <si>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</si>
  <si>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</si>
  <si>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</si>
  <si>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</si>
  <si>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</si>
  <si>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</si>
  <si>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</si>
  <si>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</si>
  <si>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</si>
  <si>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</si>
  <si>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</si>
  <si>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</si>
  <si>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</si>
  <si>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</si>
  <si>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</si>
  <si>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</si>
  <si>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</si>
  <si>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</si>
  <si>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</si>
  <si>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</si>
  <si>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</si>
  <si>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</si>
  <si>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</si>
  <si>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</si>
  <si>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</si>
  <si>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</si>
  <si>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</si>
  <si>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</si>
  <si>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</si>
  <si>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</si>
  <si>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</si>
  <si>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</si>
  <si>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</si>
  <si>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</si>
  <si>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</si>
  <si>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</si>
  <si>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</si>
  <si>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</si>
  <si>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</si>
  <si>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</si>
  <si>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</si>
  <si>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</si>
  <si>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</si>
  <si>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</si>
  <si>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</si>
  <si>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</si>
  <si>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</si>
  <si>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</si>
  <si>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</si>
  <si>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</si>
  <si>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</si>
  <si>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</si>
  <si>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</si>
  <si>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</si>
  <si>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</si>
  <si>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</si>
  <si>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</si>
  <si>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</si>
  <si>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</si>
  <si>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</si>
  <si>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</si>
  <si>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</si>
  <si>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</si>
  <si>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</si>
  <si>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</si>
  <si>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</si>
  <si>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</si>
  <si>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</si>
  <si>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</si>
  <si>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</si>
  <si>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</si>
  <si>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</si>
  <si>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</si>
  <si>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</si>
  <si>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</si>
  <si>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</si>
  <si>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</si>
  <si>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</si>
  <si>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</si>
  <si>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</si>
  <si>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</si>
  <si>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</si>
  <si>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</si>
  <si>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</si>
  <si>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</si>
  <si>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</si>
  <si>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</si>
  <si>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</si>
  <si>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</si>
  <si>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</si>
  <si>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</si>
  <si>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</si>
  <si>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</si>
  <si>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</si>
  <si>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</si>
  <si>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</si>
  <si>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</si>
  <si>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</si>
  <si>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</si>
  <si>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</si>
  <si>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</si>
  <si>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</si>
  <si>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</si>
  <si>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</si>
  <si>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</si>
  <si>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</si>
  <si>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</si>
  <si>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</si>
  <si>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</si>
  <si>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</si>
  <si>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</si>
  <si>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</si>
  <si>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</si>
  <si>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</si>
  <si>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</si>
  <si>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</si>
  <si>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</si>
  <si>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</si>
  <si>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</si>
  <si>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</si>
  <si>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</si>
  <si>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</si>
  <si>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</si>
  <si>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</si>
  <si>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</si>
  <si>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</si>
  <si>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</si>
  <si>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</si>
  <si>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</si>
  <si>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</si>
  <si>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</si>
  <si>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</si>
  <si>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</si>
  <si>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</si>
  <si>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</si>
  <si>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</si>
  <si>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</si>
  <si>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</si>
  <si>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</si>
  <si>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</si>
  <si>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</si>
  <si>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</si>
  <si>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</si>
  <si>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</si>
  <si>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</si>
  <si>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</si>
  <si>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</si>
  <si>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</si>
  <si>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</si>
  <si>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</si>
  <si>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</si>
  <si>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</si>
  <si>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</si>
  <si>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</si>
  <si>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</si>
  <si>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</si>
  <si>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</si>
  <si>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</si>
  <si>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</si>
  <si>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</si>
  <si>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</si>
  <si>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</si>
  <si>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</si>
  <si>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</si>
  <si>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</si>
  <si>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</si>
  <si>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</si>
  <si>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</si>
  <si>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</si>
  <si>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</si>
  <si>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</si>
  <si>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</si>
  <si>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</si>
  <si>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</si>
  <si>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</si>
  <si>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</si>
  <si>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</si>
  <si>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</si>
  <si>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</si>
  <si>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</si>
  <si>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</si>
  <si>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</si>
  <si>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</si>
  <si>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</si>
  <si>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</si>
  <si>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</si>
  <si>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</si>
  <si>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</si>
  <si>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</si>
  <si>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</si>
  <si>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</si>
  <si>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</si>
  <si>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</si>
  <si>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</si>
  <si>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</si>
  <si>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</si>
  <si>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</si>
  <si>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</si>
  <si>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</si>
  <si>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</si>
  <si>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</si>
  <si>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</si>
  <si>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</si>
  <si>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</si>
  <si>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</si>
  <si>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</si>
  <si>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</si>
  <si>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</si>
  <si>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</si>
  <si>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</si>
  <si>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</si>
  <si>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</si>
  <si>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</si>
  <si>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</si>
  <si>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</si>
  <si>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</si>
  <si>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</si>
  <si>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</si>
  <si>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</si>
  <si>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</si>
  <si>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</si>
  <si>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</si>
  <si>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</si>
  <si>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</si>
  <si>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</si>
  <si>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</si>
  <si>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</si>
  <si>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</si>
  <si>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</si>
  <si>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</si>
  <si>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</si>
  <si>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</si>
  <si>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</si>
  <si>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</si>
  <si>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</si>
  <si>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</si>
  <si>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</si>
  <si>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</si>
  <si>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</si>
  <si>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</si>
  <si>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</si>
  <si>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</si>
  <si>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</si>
  <si>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</si>
  <si>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</si>
  <si>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</si>
  <si>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</si>
  <si>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</si>
  <si>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</si>
  <si>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</si>
  <si>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</si>
  <si>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</si>
  <si>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</si>
  <si>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</si>
  <si>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</si>
  <si>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</si>
  <si>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</si>
  <si>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</si>
  <si>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</si>
  <si>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</si>
  <si>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</si>
  <si>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</si>
  <si>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</si>
  <si>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</si>
  <si>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</si>
  <si>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</si>
  <si>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</si>
  <si>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</si>
  <si>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</si>
  <si>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</si>
  <si>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</si>
  <si>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</si>
  <si>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</si>
  <si>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</si>
  <si>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</si>
  <si>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</si>
  <si>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</si>
  <si>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</si>
  <si>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</si>
  <si>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</si>
  <si>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</si>
  <si>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</si>
  <si>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</si>
  <si>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</si>
  <si>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</si>
  <si>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</si>
  <si>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</si>
  <si>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</si>
  <si>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</si>
  <si>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</si>
  <si>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</si>
  <si>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</si>
  <si>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</si>
  <si>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</si>
  <si>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</si>
  <si>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</si>
  <si>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</si>
  <si>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</si>
  <si>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</si>
  <si>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</si>
  <si>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</si>
  <si>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</si>
  <si>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</si>
  <si>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</si>
  <si>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</si>
  <si>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</si>
  <si>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</si>
  <si>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</si>
  <si>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</si>
  <si>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</si>
  <si>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</si>
  <si>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</si>
  <si>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</si>
  <si>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</si>
  <si>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</si>
  <si>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</si>
  <si>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</si>
  <si>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</si>
  <si>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</si>
  <si>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</si>
  <si>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</si>
  <si>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</si>
  <si>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</si>
  <si>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</si>
  <si>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</si>
  <si>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</si>
  <si>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</si>
  <si>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</si>
  <si>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</si>
  <si>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</si>
  <si>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</si>
  <si>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</si>
  <si>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</si>
  <si>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</si>
  <si>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</si>
  <si>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</si>
  <si>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</si>
  <si>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</si>
  <si>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</si>
  <si>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</si>
  <si>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</si>
  <si>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</si>
  <si>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</si>
  <si>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</si>
  <si>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</si>
  <si>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</si>
  <si>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</si>
  <si>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</si>
  <si>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</si>
  <si>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</si>
  <si>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</si>
  <si>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</si>
  <si>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</si>
  <si>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</si>
  <si>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</si>
  <si>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</si>
  <si>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</si>
  <si>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</si>
  <si>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</si>
  <si>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</si>
  <si>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</si>
  <si>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</si>
  <si>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</si>
  <si>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</si>
  <si>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</si>
  <si>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</si>
  <si>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</si>
  <si>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</si>
  <si>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</si>
  <si>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</si>
  <si>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</si>
  <si>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</si>
  <si>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</si>
  <si>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</si>
  <si>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</si>
  <si>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</si>
  <si>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</si>
  <si>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</si>
  <si>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</si>
  <si>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</si>
  <si>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</si>
  <si>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</si>
  <si>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</si>
  <si>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</si>
  <si>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</si>
  <si>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</si>
  <si>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</si>
  <si>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</si>
  <si>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</si>
  <si>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</si>
  <si>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</si>
  <si>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</si>
  <si>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</si>
  <si>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</si>
  <si>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</si>
  <si>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</si>
  <si>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</si>
  <si>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</si>
  <si>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</si>
  <si>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</si>
  <si>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</si>
  <si>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</si>
  <si>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</si>
  <si>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</si>
  <si>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</si>
  <si>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</si>
  <si>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</si>
  <si>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</si>
  <si>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</si>
  <si>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</si>
  <si>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</si>
  <si>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</si>
  <si>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</si>
  <si>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</si>
  <si>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</si>
  <si>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</si>
  <si>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</si>
  <si>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</si>
  <si>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</si>
  <si>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</si>
  <si>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</si>
  <si>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</si>
  <si>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</si>
  <si>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</si>
  <si>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</si>
  <si>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</si>
  <si>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</si>
  <si>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</si>
  <si>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</si>
  <si>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</si>
  <si>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</si>
  <si>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</si>
  <si>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</si>
  <si>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</si>
  <si>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</si>
  <si>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</si>
  <si>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</si>
  <si>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</si>
  <si>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</si>
  <si>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</si>
  <si>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</si>
  <si>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</si>
  <si>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</si>
  <si>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</si>
  <si>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</si>
  <si>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</si>
  <si>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</si>
  <si>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</si>
  <si>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</si>
  <si>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</si>
  <si>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</si>
  <si>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</si>
  <si>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</si>
  <si>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</si>
  <si>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</si>
  <si>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</si>
  <si>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</si>
  <si>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</si>
  <si>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</si>
  <si>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</si>
  <si>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</si>
  <si>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</si>
  <si>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</si>
  <si>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</si>
  <si>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</si>
  <si>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</si>
  <si>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</si>
  <si>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</si>
  <si>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</si>
  <si>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</si>
  <si>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</si>
  <si>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</si>
  <si>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</si>
  <si>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</si>
  <si>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</si>
  <si>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</si>
  <si>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</si>
  <si>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</si>
  <si>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</si>
  <si>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</si>
  <si>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</si>
  <si>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</si>
  <si>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</si>
  <si>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</si>
  <si>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</si>
  <si>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</si>
  <si>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</si>
  <si>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</si>
  <si>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</si>
  <si>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</si>
  <si>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</si>
  <si>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</si>
  <si>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</si>
  <si>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</si>
  <si>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</si>
  <si>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</si>
  <si>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</si>
  <si>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</si>
  <si>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</si>
  <si>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</si>
  <si>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</si>
  <si>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</si>
  <si>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</si>
  <si>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</si>
  <si>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</si>
  <si>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</si>
  <si>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</si>
  <si>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</si>
  <si>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</si>
  <si>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</si>
  <si>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</si>
  <si>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</si>
  <si>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</si>
  <si>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</si>
  <si>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</si>
  <si>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</si>
  <si>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</si>
  <si>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</si>
  <si>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</si>
  <si>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</si>
  <si>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</si>
  <si>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</si>
  <si>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</si>
  <si>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</si>
  <si>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</si>
  <si>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</si>
  <si>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</si>
  <si>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</si>
  <si>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</si>
  <si>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</si>
  <si>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</si>
  <si>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</si>
  <si>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</si>
  <si>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</si>
  <si>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</si>
  <si>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</si>
  <si>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</si>
  <si>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</si>
  <si>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</si>
  <si>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</si>
  <si>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</si>
  <si>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</si>
  <si>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</si>
  <si>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</si>
  <si>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</si>
  <si>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</si>
  <si>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</si>
  <si>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</si>
  <si>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</si>
  <si>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</si>
  <si>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</si>
  <si>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</si>
  <si>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</si>
  <si>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</si>
  <si>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</si>
  <si>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</si>
  <si>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</si>
  <si>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</si>
  <si>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</si>
  <si>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</si>
  <si>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</si>
  <si>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</si>
  <si>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</si>
  <si>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</si>
  <si>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</si>
  <si>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</si>
  <si>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</si>
  <si>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</si>
  <si>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</si>
  <si>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</si>
  <si>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</si>
  <si>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</si>
  <si>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</si>
  <si>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</si>
  <si>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</si>
  <si>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</si>
  <si>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</si>
  <si>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</si>
  <si>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</si>
  <si>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</si>
  <si>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</si>
  <si>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</si>
  <si>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</si>
  <si>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</si>
  <si>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</si>
  <si>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</si>
  <si>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</si>
  <si>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</si>
  <si>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</si>
  <si>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</si>
  <si>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</si>
  <si>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</si>
  <si>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</si>
  <si>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</si>
  <si>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</si>
  <si>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</si>
  <si>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</si>
  <si>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</si>
  <si>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</si>
  <si>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</si>
  <si>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</si>
  <si>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</si>
  <si>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</si>
  <si>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</si>
  <si>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</si>
  <si>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</si>
  <si>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</si>
  <si>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</si>
  <si>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</si>
  <si>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</si>
  <si>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</si>
  <si>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</si>
  <si>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</si>
  <si>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</si>
  <si>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</si>
  <si>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</si>
  <si>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</si>
  <si>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</si>
  <si>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</si>
  <si>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</si>
  <si>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</si>
  <si>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</si>
  <si>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</si>
  <si>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</si>
  <si>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</si>
  <si>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</si>
  <si>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</si>
  <si>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</si>
  <si>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</si>
  <si>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</si>
  <si>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</si>
  <si>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</si>
  <si>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</si>
  <si>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</si>
  <si>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</si>
  <si>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</si>
  <si>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</si>
  <si>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</si>
  <si>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</si>
  <si>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</si>
  <si>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</si>
  <si>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</si>
  <si>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</si>
  <si>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</si>
  <si>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</si>
  <si>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</si>
  <si>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</si>
  <si>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</si>
  <si>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</si>
  <si>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</si>
  <si>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</si>
  <si>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</si>
  <si>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</si>
  <si>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</si>
  <si>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</si>
  <si>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</si>
  <si>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</si>
  <si>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</si>
  <si>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</si>
  <si>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</si>
  <si>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</si>
  <si>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</si>
  <si>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</si>
  <si>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</si>
  <si>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</si>
  <si>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</si>
  <si>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</si>
  <si>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</si>
  <si>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</si>
  <si>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</si>
  <si>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</si>
  <si>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</si>
  <si>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</si>
  <si>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</si>
  <si>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</si>
  <si>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</si>
  <si>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</si>
  <si>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</si>
  <si>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</si>
  <si>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</si>
  <si>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</si>
  <si>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</si>
  <si>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</si>
  <si>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</si>
  <si>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</si>
  <si>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</si>
  <si>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</si>
  <si>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</si>
  <si>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</si>
  <si>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</si>
  <si>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</si>
  <si>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</si>
  <si>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</si>
  <si>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</si>
  <si>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</si>
  <si>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</si>
  <si>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</si>
  <si>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</si>
  <si>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</si>
  <si>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</si>
  <si>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</si>
  <si>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</si>
  <si>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</si>
  <si>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</si>
  <si>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</si>
  <si>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</si>
  <si>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</si>
  <si>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</si>
  <si>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</si>
  <si>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</si>
  <si>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</si>
  <si>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</si>
  <si>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</si>
  <si>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</si>
  <si>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</si>
  <si>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</si>
  <si>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</si>
  <si>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</si>
  <si>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</si>
  <si>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</si>
  <si>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</si>
  <si>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</si>
  <si>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</si>
  <si>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</si>
  <si>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</si>
  <si>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</si>
  <si>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</si>
  <si>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</si>
  <si>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</si>
  <si>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</si>
  <si>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</si>
  <si>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</si>
  <si>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</si>
  <si>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</si>
  <si>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</si>
  <si>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</si>
  <si>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</si>
  <si>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</si>
  <si>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</si>
  <si>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</si>
  <si>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</si>
  <si>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</si>
  <si>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</si>
  <si>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</si>
  <si>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</si>
  <si>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</si>
  <si>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</si>
  <si>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</si>
  <si>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</si>
  <si>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</si>
  <si>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</si>
  <si>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</si>
  <si>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</si>
  <si>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</si>
  <si>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</si>
  <si>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</si>
  <si>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</si>
  <si>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</si>
  <si>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</si>
  <si>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</si>
  <si>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</si>
  <si>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</si>
  <si>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</si>
  <si>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</si>
  <si>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</si>
  <si>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</si>
  <si>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</si>
  <si>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</si>
  <si>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</si>
  <si>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</si>
  <si>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</si>
  <si>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</si>
  <si>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</si>
  <si>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</si>
  <si>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</si>
  <si>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</si>
  <si>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</si>
  <si>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</si>
  <si>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</si>
  <si>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</si>
  <si>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</si>
  <si>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</si>
  <si>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</si>
  <si>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</si>
  <si>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</si>
  <si>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</si>
  <si>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</si>
  <si>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</si>
  <si>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</si>
  <si>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</si>
  <si>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</si>
  <si>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</si>
  <si>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</si>
  <si>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</si>
  <si>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</si>
  <si>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</si>
  <si>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</si>
  <si>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</si>
  <si>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</si>
  <si>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</si>
  <si>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</si>
  <si>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</si>
  <si>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</si>
  <si>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</si>
  <si>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</si>
  <si>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</si>
  <si>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</si>
  <si>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</si>
  <si>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</si>
  <si>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</si>
  <si>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</si>
  <si>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</si>
  <si>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</si>
  <si>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</si>
  <si>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</si>
  <si>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</si>
  <si>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</si>
  <si>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</si>
  <si>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</si>
  <si>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</si>
  <si>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</si>
  <si>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</si>
  <si>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</si>
  <si>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</si>
  <si>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</si>
  <si>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</si>
  <si>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</si>
  <si>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</si>
  <si>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</si>
  <si>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</si>
  <si>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</si>
  <si>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</si>
  <si>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</si>
  <si>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</si>
  <si>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</si>
  <si>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</si>
  <si>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</si>
  <si>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</si>
  <si>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</si>
  <si>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</si>
  <si>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</si>
  <si>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</si>
  <si>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</si>
  <si>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</si>
  <si>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</si>
  <si>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</si>
  <si>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</si>
  <si>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</si>
  <si>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</si>
  <si>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</si>
  <si>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</si>
  <si>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</si>
  <si>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</si>
  <si>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</si>
  <si>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</si>
  <si>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</si>
  <si>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</si>
  <si>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</si>
  <si>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</si>
  <si>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</si>
  <si>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</si>
  <si>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</si>
  <si>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</si>
  <si>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</si>
  <si>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</si>
  <si>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</si>
  <si>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</si>
  <si>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</si>
  <si>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</si>
  <si>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</si>
  <si>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</si>
  <si>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</si>
  <si>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</si>
  <si>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</si>
  <si>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</si>
  <si>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</si>
  <si>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</si>
  <si>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</si>
  <si>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</si>
  <si>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</si>
  <si>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</si>
  <si>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</si>
  <si>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</si>
  <si>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</si>
  <si>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</si>
  <si>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</si>
  <si>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</si>
  <si>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</si>
  <si>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</si>
  <si>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</si>
  <si>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</si>
  <si>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</si>
  <si>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</si>
  <si>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</si>
  <si>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</si>
  <si>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</si>
  <si>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</si>
  <si>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</si>
  <si>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</si>
  <si>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</si>
  <si>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</si>
  <si>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</si>
  <si>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</si>
  <si>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</si>
  <si>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</si>
  <si>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</si>
  <si>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</si>
  <si>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</si>
  <si>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</si>
  <si>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</si>
  <si>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</si>
  <si>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</si>
  <si>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</si>
  <si>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</si>
  <si>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</si>
  <si>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</si>
  <si>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</si>
  <si>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</si>
  <si>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</si>
  <si>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</si>
  <si>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</si>
  <si>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</si>
  <si>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</si>
  <si>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</si>
  <si>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</si>
  <si>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</si>
  <si>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</si>
  <si>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</si>
  <si>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</si>
  <si>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</si>
  <si>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</si>
  <si>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</si>
  <si>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</si>
  <si>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</si>
  <si>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</si>
  <si>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</si>
  <si>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</si>
  <si>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</si>
  <si>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</si>
  <si>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</si>
  <si>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</si>
  <si>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</si>
  <si>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</si>
  <si>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</si>
  <si>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</si>
  <si>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</si>
  <si>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</si>
  <si>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</si>
  <si>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</si>
  <si>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</si>
  <si>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</si>
  <si>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</si>
  <si>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</si>
  <si>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</si>
  <si>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</si>
  <si>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</si>
  <si>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</si>
  <si>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</si>
  <si>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</si>
  <si>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</si>
  <si>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</si>
  <si>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</si>
  <si>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</si>
  <si>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</si>
  <si>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</si>
  <si>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</si>
  <si>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</si>
  <si>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</si>
  <si>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</si>
  <si>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</si>
  <si>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</si>
  <si>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</si>
  <si>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</si>
  <si>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</si>
  <si>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</si>
  <si>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</si>
  <si>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</si>
  <si>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</si>
  <si>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</si>
  <si>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</si>
  <si>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</si>
  <si>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</si>
  <si>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</si>
  <si>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</si>
  <si>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</si>
  <si>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</si>
  <si>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</si>
  <si>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</si>
  <si>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</si>
  <si>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</si>
  <si>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</si>
  <si>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</si>
  <si>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</si>
  <si>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</si>
  <si>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</si>
  <si>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</si>
  <si>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</si>
  <si>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</si>
  <si>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</si>
  <si>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</si>
  <si>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</si>
  <si>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</si>
  <si>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</si>
  <si>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</si>
  <si>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</si>
  <si>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</si>
  <si>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</si>
  <si>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</si>
  <si>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</si>
  <si>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</si>
  <si>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</si>
  <si>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</si>
  <si>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</si>
  <si>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</si>
  <si>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</si>
  <si>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</si>
  <si>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</si>
  <si>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</si>
  <si>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</si>
  <si>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</si>
  <si>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</si>
  <si>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</si>
  <si>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</si>
  <si>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</si>
  <si>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</si>
  <si>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</si>
  <si>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</si>
  <si>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</si>
  <si>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</si>
  <si>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</si>
  <si>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</si>
  <si>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</si>
  <si>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</si>
  <si>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</si>
  <si>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</si>
  <si>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</si>
  <si>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</si>
  <si>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</si>
  <si>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</si>
  <si>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</si>
  <si>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</si>
  <si>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</si>
  <si>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</si>
  <si>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</si>
  <si>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</si>
  <si>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</si>
  <si>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</si>
  <si>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</si>
  <si>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</si>
  <si>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</si>
  <si>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</si>
  <si>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</si>
  <si>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</si>
  <si>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</si>
  <si>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</si>
  <si>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</si>
  <si>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</si>
  <si>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</si>
  <si>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</si>
  <si>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</si>
  <si>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</si>
  <si>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</si>
  <si>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</si>
  <si>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</si>
  <si>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</si>
  <si>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</si>
  <si>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</si>
  <si>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</si>
  <si>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</si>
  <si>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</si>
  <si>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</si>
  <si>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</si>
  <si>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</si>
  <si>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</si>
  <si>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</si>
  <si>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</si>
  <si>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</si>
  <si>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</si>
  <si>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</si>
  <si>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</si>
  <si>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</si>
  <si>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</si>
  <si>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</si>
  <si>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</si>
  <si>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</si>
  <si>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</si>
  <si>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</si>
  <si>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</si>
  <si>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</si>
  <si>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</si>
  <si>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</si>
  <si>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</si>
  <si>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</si>
  <si>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</si>
  <si>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</si>
  <si>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</si>
  <si>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</si>
  <si>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</si>
  <si>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</si>
  <si>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</si>
  <si>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</si>
  <si>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</si>
  <si>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</si>
  <si>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</si>
  <si>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</si>
  <si>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</si>
  <si>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</si>
  <si>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</si>
  <si>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</si>
  <si>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</si>
  <si>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</si>
  <si>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</si>
  <si>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</si>
  <si>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</si>
  <si>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</si>
  <si>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</si>
  <si>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</si>
  <si>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</si>
  <si>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</si>
  <si>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</si>
  <si>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</si>
  <si>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</si>
  <si>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</si>
  <si>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</si>
  <si>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</si>
  <si>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</si>
  <si>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</si>
  <si>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</si>
  <si>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</si>
  <si>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</si>
  <si>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</si>
  <si>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</si>
  <si>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</si>
  <si>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</si>
  <si>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</si>
  <si>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</si>
  <si>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</si>
  <si>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</si>
  <si>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</si>
  <si>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</si>
  <si>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</si>
  <si>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</si>
  <si>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</si>
  <si>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</si>
  <si>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</si>
  <si>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</si>
  <si>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</si>
  <si>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</si>
  <si>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</si>
  <si>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</si>
  <si>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</si>
  <si>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</si>
  <si>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</si>
  <si>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</si>
  <si>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</si>
  <si>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</si>
  <si>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</si>
  <si>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</si>
  <si>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</si>
  <si>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</si>
  <si>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</si>
  <si>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</si>
  <si>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</si>
  <si>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</si>
  <si>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</si>
  <si>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</si>
  <si>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</si>
  <si>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</si>
  <si>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</si>
  <si>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</si>
  <si>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</si>
  <si>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</si>
  <si>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</si>
  <si>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</si>
  <si>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</si>
  <si>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</si>
  <si>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</si>
  <si>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</si>
  <si>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</si>
  <si>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</si>
  <si>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</si>
  <si>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</si>
  <si>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</si>
  <si>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</si>
  <si>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</si>
  <si>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</si>
  <si>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</si>
  <si>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</si>
  <si>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</si>
  <si>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</si>
  <si>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</si>
  <si>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</si>
  <si>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</si>
  <si>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</si>
  <si>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</si>
  <si>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</si>
  <si>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</si>
  <si>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</si>
  <si>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</si>
  <si>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</si>
  <si>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</si>
  <si>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</si>
  <si>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</si>
  <si>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</si>
  <si>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</si>
  <si>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</si>
  <si>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</si>
  <si>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</si>
  <si>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</si>
  <si>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</si>
  <si>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</si>
  <si>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</si>
  <si>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</si>
  <si>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</si>
  <si>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</si>
  <si>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</si>
  <si>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</si>
  <si>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</si>
  <si>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</si>
  <si>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</si>
  <si>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</si>
  <si>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</si>
  <si>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</si>
  <si>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</si>
  <si>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</si>
  <si>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</si>
  <si>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</si>
  <si>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</si>
  <si>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</si>
  <si>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</si>
  <si>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</si>
  <si>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</si>
  <si>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</si>
  <si>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</si>
  <si>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</si>
  <si>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</si>
  <si>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</si>
  <si>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</si>
  <si>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</si>
  <si>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</si>
  <si>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</si>
  <si>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</si>
  <si>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</si>
  <si>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</si>
  <si>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</si>
  <si>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</si>
  <si>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</si>
  <si>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</si>
  <si>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</si>
  <si>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</si>
  <si>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</si>
  <si>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</si>
  <si>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</si>
  <si>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</si>
  <si>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</si>
  <si>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</si>
  <si>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</si>
  <si>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</si>
  <si>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</si>
  <si>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</si>
  <si>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</si>
  <si>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</si>
  <si>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</si>
  <si>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</si>
  <si>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</si>
  <si>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</si>
  <si>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</si>
  <si>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</si>
  <si>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</si>
  <si>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</si>
  <si>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</si>
  <si>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</si>
  <si>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</si>
  <si>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</si>
  <si>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</si>
  <si>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</si>
  <si>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</si>
  <si>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</si>
  <si>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</si>
  <si>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</si>
  <si>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</si>
  <si>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</si>
  <si>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</si>
  <si>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</si>
  <si>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</si>
  <si>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</si>
  <si>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</si>
  <si>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</si>
  <si>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</si>
  <si>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</si>
  <si>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</si>
  <si>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</si>
  <si>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</si>
  <si>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</si>
  <si>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</si>
  <si>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</si>
  <si>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</si>
  <si>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</si>
  <si>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</si>
  <si>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</si>
  <si>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</si>
  <si>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</si>
  <si>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</si>
  <si>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</si>
  <si>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</si>
  <si>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</si>
  <si>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</si>
  <si>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</si>
  <si>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</si>
  <si>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</si>
  <si>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</si>
  <si>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</si>
  <si>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</si>
  <si>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</si>
  <si>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</si>
  <si>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</si>
  <si>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</si>
  <si>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</si>
  <si>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</si>
  <si>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</si>
  <si>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</si>
  <si>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</si>
  <si>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</si>
  <si>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</si>
  <si>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</si>
  <si>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</si>
  <si>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</si>
  <si>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</si>
  <si>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</si>
  <si>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</si>
  <si>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</si>
  <si>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</si>
  <si>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</si>
  <si>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</si>
  <si>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</si>
  <si>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</si>
  <si>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</si>
  <si>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</si>
  <si>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</si>
  <si>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</si>
  <si>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</si>
  <si>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</si>
  <si>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</si>
  <si>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</si>
  <si>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</si>
  <si>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</si>
  <si>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</si>
  <si>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</si>
  <si>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</si>
  <si>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</si>
  <si>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</si>
  <si>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</si>
  <si>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</si>
  <si>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</si>
  <si>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</si>
  <si>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</si>
  <si>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</si>
  <si>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</si>
  <si>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</si>
  <si>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</si>
  <si>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</si>
  <si>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</si>
  <si>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</si>
  <si>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</si>
  <si>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</si>
  <si>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</si>
  <si>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</si>
  <si>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</si>
  <si>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</si>
  <si>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</si>
  <si>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</si>
  <si>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</si>
  <si>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</si>
  <si>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</si>
  <si>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</si>
  <si>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</si>
  <si>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</si>
  <si>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</si>
  <si>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</si>
  <si>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</si>
  <si>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</si>
  <si>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</si>
  <si>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</si>
  <si>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</si>
  <si>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</si>
  <si>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</si>
  <si>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</si>
  <si>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</si>
  <si>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</si>
  <si>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</si>
  <si>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</si>
  <si>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</si>
  <si>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</si>
  <si>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</si>
  <si>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</si>
  <si>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</si>
  <si>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</si>
  <si>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</si>
  <si>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</si>
  <si>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</si>
  <si>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</si>
  <si>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</si>
  <si>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</si>
  <si>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</si>
  <si>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</si>
  <si>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</si>
  <si>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</si>
  <si>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</si>
  <si>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</si>
  <si>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</si>
  <si>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</si>
  <si>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</si>
  <si>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</si>
  <si>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</si>
  <si>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</si>
  <si>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</si>
  <si>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</si>
  <si>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</si>
  <si>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</si>
  <si>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</si>
  <si>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</si>
  <si>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</si>
  <si>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</si>
  <si>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</si>
  <si>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</si>
  <si>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</si>
  <si>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</si>
  <si>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</si>
  <si>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</si>
  <si>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</si>
  <si>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</si>
  <si>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</si>
  <si>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</si>
  <si>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</si>
  <si>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</si>
  <si>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</si>
  <si>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</si>
  <si>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</si>
  <si>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</si>
  <si>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</si>
  <si>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</si>
  <si>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</si>
  <si>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</si>
  <si>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</si>
  <si>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</si>
  <si>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</si>
  <si>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</si>
  <si>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</si>
  <si>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</si>
  <si>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</si>
  <si>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</si>
  <si>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</si>
  <si>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</si>
  <si>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</si>
  <si>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</si>
  <si>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</si>
  <si>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</si>
  <si>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</si>
  <si>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</si>
  <si>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</si>
  <si>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</si>
  <si>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</si>
  <si>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</si>
  <si>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</si>
  <si>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</si>
  <si>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</si>
  <si>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</si>
  <si>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</si>
  <si>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</si>
  <si>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</si>
  <si>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</si>
  <si>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</si>
  <si>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</si>
  <si>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</si>
  <si>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</si>
  <si>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</si>
  <si>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</si>
  <si>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</si>
  <si>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</si>
  <si>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</si>
  <si>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</si>
  <si>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</si>
  <si>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</si>
  <si>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</si>
  <si>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</si>
  <si>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</si>
  <si>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</si>
  <si>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</si>
  <si>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</si>
  <si>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</si>
  <si>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</si>
  <si>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</si>
  <si>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</si>
  <si>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</si>
  <si>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</si>
  <si>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</si>
  <si>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</si>
  <si>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</si>
  <si>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</si>
  <si>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</si>
  <si>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</si>
  <si>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</si>
  <si>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</si>
  <si>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</si>
  <si>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</si>
  <si>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</si>
  <si>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</si>
  <si>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</si>
  <si>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</si>
  <si>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</si>
  <si>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</si>
  <si>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</si>
  <si>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</si>
  <si>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</si>
  <si>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</si>
  <si>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</si>
  <si>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</si>
  <si>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</si>
  <si>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</si>
  <si>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</si>
  <si>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</si>
  <si>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</si>
  <si>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</si>
  <si>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</si>
  <si>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</si>
  <si>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</si>
  <si>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</si>
  <si>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</si>
  <si>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</si>
  <si>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</si>
  <si>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</si>
  <si>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</si>
  <si>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</si>
  <si>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</si>
  <si>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</si>
  <si>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</si>
  <si>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</si>
  <si>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</si>
  <si>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</si>
  <si>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</si>
  <si>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</si>
  <si>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</si>
  <si>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</si>
  <si>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</si>
  <si>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</si>
  <si>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</si>
  <si>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</si>
  <si>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</si>
  <si>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</si>
  <si>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</si>
  <si>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</si>
  <si>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</si>
  <si>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</si>
  <si>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</si>
  <si>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</si>
  <si>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</si>
  <si>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</si>
  <si>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</si>
  <si>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</si>
  <si>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</si>
  <si>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</si>
  <si>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</si>
  <si>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</si>
  <si>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</si>
  <si>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</si>
  <si>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</si>
  <si>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</si>
  <si>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</si>
  <si>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</si>
  <si>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</si>
  <si>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</si>
  <si>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</si>
  <si>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</si>
  <si>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</si>
  <si>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</si>
  <si>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</si>
  <si>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</si>
  <si>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</si>
  <si>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</si>
  <si>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</si>
  <si>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</si>
  <si>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</si>
  <si>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</si>
  <si>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</si>
  <si>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</si>
  <si>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</si>
  <si>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</si>
  <si>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</si>
  <si>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</si>
  <si>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</si>
  <si>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</si>
  <si>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</si>
  <si>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</si>
  <si>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</si>
  <si>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</si>
  <si>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</si>
  <si>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</si>
  <si>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</si>
  <si>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</si>
  <si>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</si>
  <si>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</si>
  <si>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</si>
  <si>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</si>
  <si>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</si>
  <si>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</si>
  <si>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</si>
  <si>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</si>
  <si>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</si>
  <si>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</si>
  <si>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</si>
  <si>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</si>
  <si>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</si>
  <si>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</si>
  <si>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</si>
  <si>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</si>
  <si>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</si>
  <si>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</si>
  <si>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</si>
  <si>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</si>
  <si>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</si>
  <si>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</si>
  <si>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</si>
  <si>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</si>
  <si>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</si>
  <si>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</si>
  <si>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</si>
  <si>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</si>
  <si>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</si>
  <si>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</si>
  <si>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</si>
  <si>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</si>
  <si>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</si>
  <si>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</si>
  <si>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</si>
  <si>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</si>
  <si>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</si>
  <si>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</si>
  <si>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</si>
  <si>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</si>
  <si>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</si>
  <si>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</si>
  <si>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</si>
  <si>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</si>
  <si>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</si>
  <si>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</si>
  <si>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</si>
  <si>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</si>
  <si>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</si>
  <si>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</si>
  <si>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</si>
  <si>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</si>
  <si>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</si>
  <si>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</si>
  <si>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</si>
  <si>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</si>
  <si>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</si>
  <si>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</si>
  <si>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</si>
  <si>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</si>
  <si>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</si>
  <si>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</si>
  <si>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</si>
  <si>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</si>
  <si>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</si>
  <si>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</si>
  <si>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</si>
  <si>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</si>
  <si>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</si>
  <si>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</si>
  <si>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</si>
  <si>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</si>
  <si>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</si>
  <si>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</si>
  <si>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</si>
  <si>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</si>
  <si>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</si>
  <si>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</si>
  <si>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</si>
  <si>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</si>
  <si>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</si>
  <si>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</si>
  <si>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</si>
  <si>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</si>
  <si>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</si>
  <si>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</si>
  <si>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</si>
  <si>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</si>
  <si>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</si>
  <si>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</si>
  <si>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</si>
  <si>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</si>
  <si>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</si>
  <si>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</si>
  <si>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</si>
  <si>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</si>
  <si>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</si>
  <si>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</si>
  <si>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</si>
  <si>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</si>
  <si>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</si>
  <si>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</si>
  <si>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</si>
  <si>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</si>
  <si>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</si>
  <si>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</si>
  <si>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</si>
  <si>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</si>
  <si>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</si>
  <si>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</si>
  <si>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</si>
  <si>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</si>
  <si>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</si>
  <si>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</si>
  <si>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</si>
  <si>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</si>
  <si>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</si>
  <si>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</si>
  <si>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</si>
  <si>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</si>
  <si>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</si>
  <si>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</si>
  <si>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</si>
  <si>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</si>
  <si>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</si>
  <si>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</si>
  <si>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</si>
  <si>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</si>
  <si>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</si>
  <si>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</si>
  <si>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</si>
  <si>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</si>
  <si>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</si>
  <si>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</si>
  <si>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</si>
  <si>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</si>
  <si>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</si>
  <si>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</si>
  <si>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</si>
  <si>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</si>
  <si>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</si>
  <si>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</si>
  <si>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</si>
  <si>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</si>
  <si>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</si>
  <si>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</si>
  <si>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</si>
  <si>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</si>
  <si>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</si>
  <si>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</si>
  <si>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</si>
  <si>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</si>
  <si>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</si>
  <si>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</si>
  <si>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</si>
  <si>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</si>
  <si>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</si>
  <si>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</si>
  <si>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</si>
  <si>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</si>
  <si>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</si>
  <si>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</si>
  <si>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</si>
  <si>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</si>
  <si>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</si>
  <si>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</si>
  <si>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</si>
  <si>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</si>
  <si>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</si>
  <si>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</si>
  <si>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</si>
  <si>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</si>
  <si>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</si>
  <si>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</si>
  <si>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</si>
  <si>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</si>
  <si>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</si>
  <si>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</si>
  <si>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</si>
  <si>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</si>
  <si>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</si>
  <si>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</si>
  <si>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</si>
  <si>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</si>
  <si>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</si>
  <si>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</si>
  <si>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</si>
  <si>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</si>
  <si>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</si>
  <si>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</si>
  <si>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</si>
  <si>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</si>
  <si>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</si>
  <si>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</si>
  <si>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</si>
  <si>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</si>
  <si>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</si>
  <si>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</si>
  <si>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</si>
  <si>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</si>
  <si>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</si>
  <si>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</si>
  <si>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</si>
  <si>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</si>
  <si>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</si>
  <si>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</si>
  <si>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</si>
  <si>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</si>
  <si>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</si>
  <si>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</si>
  <si>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</si>
  <si>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</si>
  <si>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</si>
  <si>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</si>
  <si>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</si>
  <si>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</si>
  <si>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</si>
  <si>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</si>
  <si>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</si>
  <si>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</si>
  <si>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</si>
  <si>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</si>
  <si>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</si>
  <si>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</si>
  <si>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</si>
  <si>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</si>
  <si>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</si>
  <si>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</si>
  <si>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</si>
  <si>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</si>
  <si>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</si>
  <si>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</si>
  <si>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</si>
  <si>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</si>
  <si>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</si>
  <si>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</si>
  <si>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</si>
  <si>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</si>
  <si>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</si>
  <si>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</si>
  <si>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</si>
  <si>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</si>
  <si>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</si>
  <si>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</si>
  <si>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</si>
  <si>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</si>
  <si>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</si>
  <si>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</si>
  <si>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</si>
  <si>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</si>
  <si>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</si>
  <si>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</si>
  <si>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</si>
  <si>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</si>
  <si>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</si>
  <si>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</si>
  <si>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</si>
  <si>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</si>
  <si>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</si>
  <si>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</si>
  <si>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</si>
  <si>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</si>
  <si>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</si>
  <si>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</si>
  <si>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</si>
  <si>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</si>
  <si>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</si>
  <si>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</si>
  <si>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</si>
  <si>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</si>
  <si>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</si>
  <si>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</si>
  <si>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</si>
  <si>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</si>
  <si>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</si>
  <si>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</si>
  <si>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</si>
  <si>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</si>
  <si>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</si>
  <si>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</si>
  <si>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</si>
  <si>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</si>
  <si>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</si>
  <si>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</si>
  <si>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</si>
  <si>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</si>
  <si>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</si>
  <si>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</si>
  <si>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</si>
  <si>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</si>
  <si>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</si>
  <si>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</si>
  <si>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</si>
  <si>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</si>
  <si>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</si>
  <si>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</si>
  <si>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</si>
  <si>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</si>
  <si>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</si>
  <si>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</si>
  <si>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</si>
  <si>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</si>
  <si>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</si>
  <si>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</si>
  <si>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</si>
  <si>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</si>
  <si>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</si>
  <si>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</si>
  <si>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</si>
  <si>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</si>
  <si>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</si>
  <si>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</si>
  <si>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</si>
  <si>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</si>
  <si>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</si>
  <si>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</si>
  <si>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</si>
  <si>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</si>
  <si>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</si>
  <si>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</si>
  <si>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</si>
  <si>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</si>
  <si>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</si>
  <si>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</si>
  <si>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</si>
  <si>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</si>
  <si>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</si>
  <si>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</si>
  <si>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</si>
  <si>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</si>
  <si>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</si>
  <si>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</si>
  <si>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</si>
  <si>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</si>
  <si>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</si>
  <si>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</si>
  <si>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</si>
  <si>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</si>
  <si>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</si>
  <si>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</si>
  <si>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</si>
  <si>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</si>
  <si>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</si>
  <si>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</si>
  <si>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</si>
  <si>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</si>
  <si>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</si>
  <si>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</si>
  <si>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</si>
  <si>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</si>
  <si>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</si>
  <si>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</si>
  <si>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</si>
  <si>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</si>
  <si>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</si>
  <si>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</si>
  <si>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</si>
  <si>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</si>
  <si>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</si>
  <si>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</si>
  <si>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</si>
  <si>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</si>
  <si>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</si>
  <si>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</si>
  <si>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</si>
  <si>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</si>
  <si>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</si>
  <si>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</si>
  <si>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</si>
  <si>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</si>
  <si>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</si>
  <si>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</si>
  <si>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</si>
  <si>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</si>
  <si>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</si>
  <si>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</si>
  <si>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</si>
  <si>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</si>
  <si>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</si>
  <si>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</si>
  <si>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</si>
  <si>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</si>
  <si>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</si>
  <si>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</si>
  <si>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</si>
  <si>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</si>
  <si>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</si>
  <si>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</si>
  <si>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</si>
  <si>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</si>
  <si>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</si>
  <si>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</si>
  <si>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</si>
  <si>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</si>
  <si>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</si>
  <si>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</si>
  <si>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</si>
  <si>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</si>
  <si>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</si>
  <si>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</si>
  <si>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</si>
  <si>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</si>
  <si>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</si>
  <si>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</si>
  <si>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</si>
  <si>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</si>
  <si>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</si>
  <si>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</si>
  <si>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</si>
  <si>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</si>
  <si>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</si>
  <si>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</si>
  <si>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</si>
  <si>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</si>
  <si>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</si>
  <si>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</si>
  <si>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</si>
  <si>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</si>
  <si>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</si>
  <si>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</si>
  <si>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</si>
  <si>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</si>
  <si>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</si>
  <si>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</si>
  <si>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</si>
  <si>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</si>
  <si>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</si>
  <si>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</si>
  <si>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</si>
  <si>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</si>
  <si>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</si>
  <si>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</si>
  <si>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</si>
  <si>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</si>
  <si>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</si>
  <si>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</si>
  <si>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</si>
  <si>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</si>
  <si>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</si>
  <si>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</si>
  <si>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</si>
  <si>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</si>
  <si>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</si>
  <si>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</si>
  <si>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</si>
  <si>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</si>
  <si>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</si>
  <si>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</si>
  <si>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</si>
  <si>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</si>
  <si>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</si>
  <si>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</si>
  <si>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</si>
  <si>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</si>
  <si>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</si>
  <si>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</si>
  <si>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</si>
  <si>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</si>
  <si>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</si>
  <si>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</si>
  <si>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</si>
  <si>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</si>
  <si>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</si>
  <si>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</si>
  <si>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</si>
  <si>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</si>
  <si>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</si>
  <si>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</si>
  <si>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</si>
  <si>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</si>
  <si>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</si>
  <si>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</si>
  <si>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</si>
  <si>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</si>
  <si>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</si>
  <si>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</si>
  <si>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</si>
  <si>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</si>
  <si>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</si>
  <si>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</si>
  <si>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</si>
  <si>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</si>
  <si>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</si>
  <si>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</si>
  <si>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</si>
  <si>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</si>
  <si>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</si>
  <si>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</si>
  <si>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</si>
  <si>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</si>
  <si>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</si>
  <si>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</si>
  <si>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</si>
  <si>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</si>
  <si>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</si>
  <si>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</si>
  <si>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</si>
  <si>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</si>
  <si>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</si>
  <si>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</si>
  <si>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</si>
  <si>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</si>
  <si>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</si>
  <si>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</si>
  <si>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</si>
  <si>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</si>
  <si>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</si>
  <si>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</si>
  <si>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</si>
  <si>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</si>
  <si>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</si>
  <si>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</si>
  <si>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</si>
  <si>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</si>
  <si>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</si>
  <si>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</si>
  <si>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</si>
  <si>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</si>
  <si>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</si>
  <si>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</si>
  <si>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</si>
  <si>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</si>
  <si>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</si>
  <si>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</si>
  <si>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</si>
  <si>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</si>
  <si>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</si>
  <si>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</si>
  <si>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</si>
  <si>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</si>
  <si>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</si>
  <si>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</si>
  <si>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</si>
  <si>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</si>
  <si>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</si>
  <si>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</si>
  <si>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</si>
  <si>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</si>
  <si>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</si>
  <si>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</si>
  <si>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</si>
  <si>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</si>
  <si>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</si>
  <si>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</si>
  <si>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</si>
  <si>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</si>
  <si>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</si>
  <si>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</si>
  <si>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</si>
  <si>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</si>
  <si>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</si>
  <si>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</si>
  <si>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</si>
  <si>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</si>
  <si>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</si>
  <si>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</si>
  <si>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</si>
  <si>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</si>
  <si>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</si>
  <si>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</si>
  <si>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</si>
  <si>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</si>
  <si>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</si>
  <si>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</si>
  <si>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</si>
  <si>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</si>
  <si>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</si>
  <si>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</si>
  <si>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</si>
  <si>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</si>
  <si>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</si>
  <si>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</si>
  <si>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</si>
  <si>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</si>
  <si>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</si>
  <si>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</si>
  <si>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</si>
  <si>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</si>
  <si>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</si>
  <si>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</si>
  <si>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</si>
  <si>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</si>
  <si>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</si>
  <si>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</si>
  <si>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</si>
  <si>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</si>
  <si>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</si>
  <si>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</si>
  <si>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</si>
  <si>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</si>
  <si>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</si>
  <si>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</si>
  <si>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</si>
  <si>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</si>
  <si>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</si>
  <si>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</si>
  <si>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</si>
  <si>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</si>
  <si>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</si>
  <si>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</si>
  <si>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</si>
  <si>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</si>
  <si>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</si>
  <si>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</si>
  <si>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</si>
  <si>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</si>
  <si>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</si>
  <si>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</si>
  <si>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</si>
  <si>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</si>
  <si>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</si>
  <si>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</si>
  <si>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</si>
  <si>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</si>
  <si>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</si>
  <si>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</si>
  <si>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</si>
  <si>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</si>
  <si>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</si>
  <si>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</si>
  <si>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</si>
  <si>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</si>
  <si>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</si>
  <si>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</si>
  <si>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</si>
  <si>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</si>
  <si>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</si>
  <si>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</si>
  <si>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</si>
  <si>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</si>
  <si>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</si>
  <si>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</si>
  <si>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</si>
  <si>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</si>
  <si>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</si>
  <si>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</si>
  <si>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</si>
  <si>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</si>
  <si>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</si>
  <si>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</si>
  <si>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</si>
  <si>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</si>
  <si>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</si>
  <si>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</si>
  <si>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</si>
  <si>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</si>
  <si>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</si>
  <si>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</si>
  <si>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</si>
  <si>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</si>
  <si>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</si>
  <si>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</si>
  <si>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</si>
  <si>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</si>
  <si>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</si>
  <si>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</si>
  <si>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</si>
  <si>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</si>
  <si>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</si>
  <si>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</si>
  <si>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</si>
  <si>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</si>
  <si>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</si>
  <si>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</si>
  <si>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</si>
  <si>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</si>
  <si>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</si>
  <si>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</si>
  <si>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</si>
  <si>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</si>
  <si>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</si>
  <si>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</si>
  <si>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</si>
  <si>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</si>
  <si>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</si>
  <si>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</si>
  <si>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</si>
  <si>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</si>
  <si>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</si>
  <si>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</si>
  <si>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</si>
  <si>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</si>
  <si>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</si>
  <si>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</si>
  <si>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</si>
  <si>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</si>
  <si>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</si>
  <si>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</si>
  <si>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</si>
  <si>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</si>
  <si>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</si>
  <si>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</si>
  <si>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</si>
  <si>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</si>
  <si>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</si>
  <si>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</si>
  <si>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</si>
  <si>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</si>
  <si>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</si>
  <si>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</si>
  <si>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</si>
  <si>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</si>
  <si>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</si>
  <si>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</si>
  <si>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</si>
  <si>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</si>
  <si>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</si>
  <si>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</si>
  <si>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</si>
  <si>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</si>
  <si>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</si>
  <si>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</si>
  <si>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</si>
  <si>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</si>
  <si>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</si>
  <si>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</si>
  <si>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</si>
  <si>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</si>
  <si>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</si>
  <si>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</si>
  <si>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</si>
  <si>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</si>
  <si>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</si>
  <si>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</si>
  <si>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</si>
  <si>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</si>
  <si>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</si>
  <si>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</si>
  <si>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</si>
  <si>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</si>
  <si>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</si>
  <si>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</si>
  <si>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</si>
  <si>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</si>
  <si>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</si>
  <si>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</si>
  <si>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</si>
  <si>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</si>
  <si>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</si>
  <si>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</si>
  <si>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</si>
  <si>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</si>
  <si>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</si>
  <si>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</si>
  <si>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</si>
  <si>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</si>
  <si>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</si>
  <si>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</si>
  <si>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</si>
  <si>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</si>
  <si>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</si>
  <si>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</si>
  <si>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</si>
  <si>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</si>
  <si>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</si>
  <si>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</si>
  <si>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</si>
  <si>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</si>
  <si>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</si>
  <si>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</si>
  <si>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</si>
  <si>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</si>
  <si>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</si>
  <si>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</si>
  <si>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</si>
  <si>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</si>
  <si>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</si>
  <si>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</si>
  <si>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</si>
  <si>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</si>
  <si>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</si>
  <si>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</si>
  <si>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</si>
  <si>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</si>
  <si>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</si>
  <si>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</si>
  <si>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</si>
  <si>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</si>
  <si>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</si>
  <si>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</si>
  <si>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</si>
  <si>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</si>
  <si>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</si>
  <si>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</si>
  <si>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</si>
  <si>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</si>
  <si>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</si>
  <si>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</si>
  <si>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</si>
  <si>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</si>
  <si>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</si>
  <si>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</si>
  <si>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</si>
  <si>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</si>
  <si>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</si>
  <si>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</si>
  <si>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</si>
  <si>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</si>
  <si>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</si>
  <si>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</si>
  <si>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</si>
  <si>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</si>
  <si>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</si>
  <si>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</si>
  <si>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</si>
  <si>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</si>
  <si>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</si>
  <si>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</si>
  <si>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</si>
  <si>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</si>
  <si>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</si>
  <si>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</si>
  <si>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</si>
  <si>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</si>
  <si>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</si>
  <si>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</si>
  <si>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</si>
  <si>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</si>
  <si>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</si>
  <si>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</si>
  <si>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</si>
  <si>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</si>
  <si>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</si>
  <si>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</si>
  <si>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</si>
  <si>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</si>
  <si>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</si>
  <si>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</si>
  <si>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</si>
  <si>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</si>
  <si>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</si>
  <si>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</si>
  <si>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</si>
  <si>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</si>
  <si>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</si>
  <si>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</si>
  <si>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</si>
  <si>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</si>
  <si>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</si>
  <si>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</si>
  <si>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</si>
  <si>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</si>
  <si>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</si>
  <si>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</si>
  <si>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</si>
  <si>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</si>
  <si>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</si>
  <si>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</si>
  <si>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</si>
  <si>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</si>
  <si>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</si>
  <si>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</si>
  <si>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</si>
  <si>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</si>
  <si>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</si>
  <si>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</si>
  <si>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</si>
  <si>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</si>
  <si>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</si>
  <si>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</si>
  <si>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</si>
  <si>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</si>
  <si>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</si>
  <si>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</si>
  <si>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</si>
  <si>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</si>
  <si>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</si>
  <si>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</si>
  <si>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</si>
  <si>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</si>
  <si>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</si>
  <si>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</si>
  <si>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</si>
  <si>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</si>
  <si>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</si>
  <si>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</si>
  <si>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</si>
  <si>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</si>
  <si>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</si>
  <si>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</si>
  <si>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</si>
  <si>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</si>
  <si>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</si>
  <si>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</si>
  <si>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</si>
  <si>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</si>
  <si>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</si>
  <si>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</si>
  <si>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</si>
  <si>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</si>
  <si>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</si>
  <si>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</si>
  <si>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</si>
  <si>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</si>
  <si>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</si>
  <si>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</si>
  <si>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</si>
  <si>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</si>
  <si>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</si>
  <si>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</si>
  <si>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</si>
  <si>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</si>
  <si>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</si>
  <si>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</si>
  <si>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</si>
  <si>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</si>
  <si>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</si>
  <si>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</si>
  <si>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</si>
  <si>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</si>
  <si>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</si>
  <si>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</si>
  <si>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</si>
  <si>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</si>
  <si>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</si>
  <si>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</si>
  <si>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</si>
  <si>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</si>
  <si>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</si>
  <si>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</si>
  <si>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</si>
  <si>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</si>
  <si>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</si>
  <si>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</si>
  <si>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</si>
  <si>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</si>
  <si>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</si>
  <si>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</si>
  <si>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</si>
  <si>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</si>
  <si>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</si>
  <si>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</si>
  <si>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</si>
  <si>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</si>
  <si>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</si>
  <si>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</si>
  <si>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</si>
  <si>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</si>
  <si>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</si>
  <si>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</si>
  <si>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</si>
  <si>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</si>
  <si>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</si>
  <si>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</si>
  <si>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</si>
  <si>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</si>
  <si>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</si>
  <si>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</si>
  <si>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</si>
  <si>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</si>
  <si>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</si>
  <si>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</si>
  <si>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</si>
  <si>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</si>
  <si>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</si>
  <si>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</si>
  <si>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</si>
  <si>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</si>
  <si>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</si>
  <si>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</si>
  <si>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</si>
  <si>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</si>
  <si>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</si>
  <si>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</si>
  <si>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</si>
  <si>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</si>
  <si>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</si>
  <si>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</si>
  <si>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</si>
  <si>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</si>
  <si>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</si>
  <si>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</si>
  <si>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</si>
  <si>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</si>
  <si>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</si>
  <si>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</si>
  <si>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</si>
  <si>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</si>
  <si>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</si>
  <si>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</si>
  <si>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</si>
  <si>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</si>
  <si>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</si>
  <si>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</si>
  <si>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</si>
  <si>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</si>
  <si>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</si>
  <si>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</si>
  <si>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</si>
  <si>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</si>
  <si>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</si>
  <si>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</si>
  <si>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</si>
  <si>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</si>
  <si>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</si>
  <si>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</si>
  <si>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</si>
  <si>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</si>
  <si>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</si>
  <si>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</si>
  <si>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</si>
  <si>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</si>
  <si>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</si>
  <si>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</si>
  <si>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</si>
  <si>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</si>
  <si>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</si>
  <si>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</si>
  <si>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</si>
  <si>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</si>
  <si>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</si>
  <si>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</si>
  <si>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</si>
  <si>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</si>
  <si>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</si>
  <si>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</si>
  <si>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</si>
  <si>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</si>
  <si>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</si>
  <si>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</si>
  <si>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</si>
  <si>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</si>
  <si>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</si>
  <si>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</si>
  <si>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</si>
  <si>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</si>
  <si>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</si>
  <si>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</si>
  <si>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</si>
  <si>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</si>
  <si>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</si>
  <si>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</si>
  <si>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</si>
  <si>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</si>
  <si>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</si>
  <si>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</si>
  <si>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</si>
  <si>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</si>
  <si>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</si>
  <si>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</si>
  <si>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</si>
  <si>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</si>
  <si>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</si>
  <si>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</si>
  <si>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</si>
  <si>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</si>
  <si>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</si>
  <si>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</si>
  <si>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</si>
  <si>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</si>
  <si>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</si>
  <si>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</si>
  <si>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</si>
  <si>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</si>
  <si>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</si>
  <si>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</si>
  <si>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</si>
  <si>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</si>
  <si>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</si>
  <si>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</si>
  <si>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</si>
  <si>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</si>
  <si>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</si>
  <si>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</si>
  <si>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</si>
  <si>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</si>
  <si>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</si>
  <si>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</si>
  <si>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</si>
  <si>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</si>
  <si>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</si>
  <si>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</si>
  <si>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</si>
  <si>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</si>
  <si>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</si>
  <si>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</si>
  <si>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</si>
  <si>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</si>
  <si>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</si>
  <si>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</si>
  <si>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</si>
  <si>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</si>
  <si>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</si>
  <si>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</si>
  <si>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</si>
  <si>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</si>
  <si>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</si>
  <si>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</si>
  <si>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</si>
  <si>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</si>
  <si>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</si>
  <si>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</si>
  <si>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</si>
  <si>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</si>
  <si>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</si>
  <si>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</si>
  <si>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</si>
  <si>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</si>
  <si>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</si>
  <si>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</si>
  <si>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</si>
  <si>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</si>
  <si>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</si>
  <si>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</si>
  <si>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</si>
  <si>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</si>
  <si>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</si>
  <si>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</si>
  <si>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</si>
  <si>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</si>
  <si>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</si>
  <si>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</si>
  <si>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</si>
  <si>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</si>
  <si>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</si>
  <si>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</si>
  <si>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</si>
  <si>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</si>
  <si>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</si>
  <si>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</si>
  <si>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</si>
  <si>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</si>
  <si>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</si>
  <si>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</si>
  <si>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</si>
  <si>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</si>
  <si>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</si>
  <si>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</si>
  <si>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</si>
  <si>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</si>
  <si>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</si>
  <si>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</si>
  <si>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</si>
  <si>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</si>
  <si>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</si>
  <si>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</si>
  <si>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</si>
  <si>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</si>
  <si>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</si>
  <si>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</si>
  <si>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</si>
  <si>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</si>
  <si>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</si>
  <si>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</si>
  <si>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</si>
  <si>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</si>
  <si>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</si>
  <si>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</si>
  <si>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</si>
  <si>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</si>
  <si>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</si>
  <si>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</si>
  <si>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</si>
  <si>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</si>
  <si>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</si>
  <si>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</si>
  <si>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</si>
  <si>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</si>
  <si>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</si>
  <si>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</si>
  <si>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</si>
  <si>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</si>
  <si>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</si>
  <si>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</si>
  <si>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</si>
  <si>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</si>
  <si>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</si>
  <si>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</si>
  <si>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</si>
  <si>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</si>
  <si>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</si>
  <si>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</si>
  <si>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</si>
  <si>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</si>
  <si>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</si>
  <si>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</si>
  <si>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</si>
  <si>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</si>
  <si>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</si>
  <si>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</si>
  <si>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</si>
  <si>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</si>
  <si>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</si>
  <si>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</si>
  <si>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</si>
  <si>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</si>
  <si>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</si>
  <si>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</si>
  <si>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</si>
  <si>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</si>
  <si>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</si>
  <si>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</si>
  <si>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</si>
  <si>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</si>
  <si>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</si>
  <si>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</si>
  <si>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</si>
  <si>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</si>
  <si>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</si>
  <si>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</si>
  <si>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</si>
  <si>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</si>
  <si>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</si>
  <si>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</si>
  <si>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</si>
  <si>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</si>
  <si>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</si>
  <si>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</si>
  <si>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</si>
  <si>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</si>
  <si>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</si>
  <si>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</si>
  <si>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</si>
  <si>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</si>
  <si>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</si>
  <si>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</si>
  <si>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</si>
  <si>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</si>
  <si>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</si>
  <si>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</si>
  <si>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</si>
  <si>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</si>
  <si>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</si>
  <si>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</si>
  <si>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</si>
  <si>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</si>
  <si>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</si>
  <si>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</si>
  <si>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</si>
  <si>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</si>
  <si>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</si>
  <si>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</si>
  <si>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</si>
  <si>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</si>
  <si>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</si>
  <si>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</si>
  <si>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</si>
  <si>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</si>
  <si>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</si>
  <si>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</si>
  <si>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</si>
  <si>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</si>
  <si>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</si>
  <si>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</si>
  <si>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</si>
  <si>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</si>
  <si>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</si>
  <si>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</si>
  <si>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</si>
  <si>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</si>
  <si>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</si>
  <si>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</si>
  <si>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</si>
  <si>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</si>
  <si>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</si>
  <si>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</si>
  <si>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</si>
  <si>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</si>
  <si>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</si>
  <si>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</si>
  <si>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</si>
  <si>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</si>
  <si>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</si>
  <si>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</si>
  <si>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</si>
  <si>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</si>
  <si>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</si>
  <si>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</si>
  <si>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</si>
  <si>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</si>
  <si>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</si>
  <si>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</si>
  <si>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</si>
  <si>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</si>
  <si>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</si>
  <si>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</si>
  <si>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</si>
  <si>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</si>
  <si>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</si>
  <si>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</si>
  <si>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</si>
  <si>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</si>
  <si>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</si>
  <si>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</si>
  <si>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</si>
  <si>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</si>
  <si>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</si>
  <si>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</si>
  <si>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</si>
  <si>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</si>
  <si>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</si>
  <si>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</si>
  <si>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</si>
  <si>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</si>
  <si>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</si>
  <si>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</si>
  <si>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</si>
  <si>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</si>
  <si>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</si>
  <si>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</si>
  <si>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</si>
  <si>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</si>
  <si>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</si>
  <si>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</si>
  <si>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</si>
  <si>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</si>
  <si>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</si>
  <si>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</si>
  <si>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</si>
  <si>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</si>
  <si>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</si>
  <si>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</si>
  <si>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</si>
  <si>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</si>
  <si>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</si>
  <si>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</si>
  <si>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</si>
  <si>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</si>
  <si>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</si>
  <si>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</si>
  <si>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</si>
  <si>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</si>
  <si>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</si>
  <si>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</si>
  <si>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</si>
  <si>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</si>
  <si>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</si>
  <si>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</si>
  <si>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</si>
  <si>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</si>
  <si>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</si>
  <si>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</si>
  <si>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</si>
  <si>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</si>
  <si>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</si>
  <si>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</si>
  <si>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</si>
  <si>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</si>
  <si>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</si>
  <si>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</si>
  <si>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</si>
  <si>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</si>
  <si>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</si>
  <si>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</si>
  <si>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</si>
  <si>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</si>
  <si>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</si>
  <si>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</si>
  <si>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</si>
  <si>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</si>
  <si>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</si>
  <si>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</si>
  <si>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</si>
  <si>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</si>
  <si>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</si>
  <si>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</si>
  <si>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</si>
  <si>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</si>
  <si>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</si>
  <si>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</si>
  <si>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</si>
  <si>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</si>
  <si>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</si>
  <si>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</si>
  <si>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</si>
  <si>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</si>
  <si>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</si>
  <si>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</si>
  <si>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</si>
  <si>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</si>
  <si>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</si>
  <si>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</si>
  <si>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</si>
  <si>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</si>
  <si>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</si>
  <si>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</si>
  <si>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</si>
  <si>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</si>
  <si>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</si>
  <si>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</si>
  <si>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</si>
  <si>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</si>
  <si>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</si>
  <si>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</si>
  <si>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</si>
  <si>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</si>
  <si>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</si>
  <si>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</si>
  <si>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</si>
  <si>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</si>
  <si>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</si>
  <si>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</si>
  <si>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</si>
  <si>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</si>
  <si>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</si>
  <si>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</si>
  <si>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</si>
  <si>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</si>
  <si>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</si>
  <si>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</si>
  <si>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</si>
  <si>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</si>
  <si>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</si>
  <si>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</si>
  <si>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</si>
  <si>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</si>
  <si>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</si>
  <si>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</si>
  <si>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</si>
  <si>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</si>
  <si>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</si>
  <si>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</si>
  <si>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</si>
  <si>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</si>
  <si>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</si>
  <si>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</si>
  <si>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</si>
  <si>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</si>
  <si>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</si>
  <si>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</si>
  <si>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</si>
  <si>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</si>
  <si>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</si>
  <si>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</si>
  <si>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</si>
  <si>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</si>
  <si>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</si>
  <si>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</si>
  <si>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</si>
  <si>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</si>
  <si>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</si>
  <si>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</si>
  <si>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</si>
  <si>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</si>
  <si>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</si>
  <si>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</si>
  <si>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</si>
  <si>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</si>
  <si>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</si>
  <si>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</si>
  <si>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</si>
  <si>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</si>
  <si>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</si>
  <si>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</si>
  <si>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</si>
  <si>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</si>
  <si>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</si>
  <si>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</si>
  <si>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</si>
  <si>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</si>
  <si>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</si>
  <si>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</si>
  <si>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</si>
  <si>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</si>
  <si>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</si>
  <si>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</si>
  <si>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</si>
  <si>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</si>
  <si>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</si>
  <si>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</si>
  <si>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</si>
  <si>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</si>
  <si>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</si>
  <si>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</si>
  <si>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</si>
  <si>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</si>
  <si>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</si>
  <si>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</si>
  <si>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</si>
  <si>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</si>
  <si>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</si>
  <si>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</si>
  <si>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</si>
  <si>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</si>
  <si>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</si>
  <si>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</si>
  <si>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</si>
  <si>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</si>
  <si>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</si>
  <si>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</si>
  <si>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</si>
  <si>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</si>
  <si>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</si>
  <si>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</si>
  <si>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</si>
  <si>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</si>
  <si>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</si>
  <si>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</si>
  <si>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</si>
  <si>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</si>
  <si>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</si>
  <si>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</si>
  <si>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</si>
  <si>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</si>
  <si>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</si>
  <si>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</si>
  <si>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</si>
  <si>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</si>
  <si>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</si>
  <si>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</si>
  <si>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</si>
  <si>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</si>
  <si>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</si>
  <si>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</si>
  <si>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</si>
  <si>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</si>
  <si>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</si>
  <si>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</si>
  <si>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</si>
  <si>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</si>
  <si>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</si>
  <si>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</si>
  <si>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</si>
  <si>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</si>
  <si>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</si>
  <si>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</si>
  <si>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</si>
  <si>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</si>
  <si>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</si>
  <si>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</si>
  <si>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</si>
  <si>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</si>
  <si>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</si>
  <si>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</si>
  <si>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</si>
  <si>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</si>
  <si>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</si>
  <si>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</si>
  <si>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</si>
  <si>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</si>
  <si>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</si>
  <si>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</si>
  <si>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</si>
  <si>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</si>
  <si>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</si>
  <si>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</si>
  <si>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</si>
  <si>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</si>
  <si>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</si>
  <si>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</si>
  <si>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</si>
  <si>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</si>
  <si>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</si>
  <si>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</si>
  <si>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</si>
  <si>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</si>
  <si>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</si>
  <si>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</si>
  <si>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</si>
  <si>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</si>
  <si>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</si>
  <si>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</si>
  <si>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</si>
  <si>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</si>
  <si>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</si>
  <si>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</si>
  <si>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</si>
  <si>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</si>
  <si>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</si>
  <si>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</si>
  <si>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</si>
  <si>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</si>
  <si>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</si>
  <si>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</si>
  <si>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</si>
  <si>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</si>
  <si>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</si>
  <si>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</si>
  <si>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</si>
  <si>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</si>
  <si>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</si>
  <si>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</si>
  <si>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</si>
  <si>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</si>
  <si>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</si>
  <si>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</si>
  <si>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</si>
  <si>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</si>
  <si>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</si>
  <si>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</si>
  <si>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</si>
  <si>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</si>
  <si>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</si>
  <si>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</si>
  <si>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</si>
  <si>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</si>
  <si>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</si>
  <si>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</si>
  <si>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</si>
  <si>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</si>
  <si>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</si>
  <si>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</si>
  <si>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</si>
  <si>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</si>
  <si>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</si>
  <si>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</si>
  <si>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</si>
  <si>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</si>
  <si>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</si>
  <si>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</si>
  <si>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</si>
  <si>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</si>
  <si>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</si>
  <si>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</si>
  <si>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</si>
  <si>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</si>
  <si>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</si>
  <si>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</si>
  <si>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</si>
  <si>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</si>
  <si>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</si>
  <si>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</si>
  <si>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</si>
  <si>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</si>
  <si>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</si>
  <si>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</si>
  <si>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</si>
  <si>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</si>
  <si>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</si>
  <si>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</si>
  <si>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</si>
  <si>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</si>
  <si>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</si>
  <si>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</si>
  <si>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</si>
  <si>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</si>
  <si>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</si>
  <si>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</si>
  <si>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</si>
  <si>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</si>
  <si>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</si>
  <si>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</si>
  <si>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</si>
  <si>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</si>
  <si>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</si>
  <si>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</si>
  <si>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</si>
  <si>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</si>
  <si>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</si>
  <si>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</si>
  <si>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</si>
  <si>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</si>
  <si>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</si>
  <si>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</si>
  <si>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</si>
  <si>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</si>
  <si>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</si>
  <si>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</si>
  <si>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</si>
  <si>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</si>
  <si>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</si>
  <si>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</si>
  <si>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</si>
  <si>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</si>
  <si>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</si>
  <si>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</si>
  <si>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</si>
  <si>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</si>
  <si>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</si>
  <si>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</si>
  <si>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</si>
  <si>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</si>
  <si>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</si>
  <si>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</si>
  <si>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</si>
  <si>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</si>
  <si>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</si>
  <si>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</si>
  <si>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</si>
  <si>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</si>
  <si>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</si>
  <si>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</si>
  <si>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</si>
  <si>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</si>
  <si>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</si>
  <si>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</si>
  <si>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</si>
  <si>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</si>
  <si>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</si>
  <si>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</si>
  <si>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</si>
  <si>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</si>
  <si>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</si>
  <si>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</si>
  <si>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</si>
  <si>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</si>
  <si>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</si>
  <si>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</si>
  <si>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</si>
  <si>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</si>
  <si>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</si>
  <si>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</si>
  <si>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</si>
  <si>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</si>
  <si>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</si>
  <si>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</si>
  <si>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</si>
  <si>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</si>
  <si>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</si>
  <si>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</si>
  <si>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</si>
  <si>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</si>
  <si>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</si>
  <si>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</si>
  <si>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</si>
  <si>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</si>
  <si>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</si>
  <si>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</si>
  <si>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</si>
  <si>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</si>
  <si>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</si>
  <si>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</si>
  <si>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</si>
  <si>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</si>
  <si>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</si>
  <si>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</si>
  <si>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</si>
  <si>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</si>
  <si>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</si>
  <si>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</si>
  <si>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</si>
  <si>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</si>
  <si>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</si>
  <si>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</si>
  <si>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</si>
  <si>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</si>
  <si>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</si>
  <si>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</si>
  <si>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</si>
  <si>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</si>
  <si>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</si>
  <si>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</si>
  <si>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</si>
  <si>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</si>
  <si>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</si>
  <si>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</si>
  <si>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</si>
  <si>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</si>
  <si>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</si>
  <si>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</si>
  <si>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</si>
  <si>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</si>
  <si>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</si>
  <si>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</si>
  <si>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</si>
  <si>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</si>
  <si>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</si>
  <si>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</si>
  <si>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</si>
  <si>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</si>
  <si>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</si>
  <si>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</si>
  <si>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</si>
  <si>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</si>
  <si>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</si>
  <si>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</si>
  <si>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</si>
  <si>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</si>
  <si>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</si>
  <si>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</si>
  <si>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</si>
  <si>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</si>
  <si>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</si>
  <si>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</si>
  <si>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</si>
  <si>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</si>
  <si>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</si>
  <si>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</si>
  <si>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</si>
  <si>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</si>
  <si>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</si>
  <si>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</si>
  <si>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</si>
  <si>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</si>
  <si>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</si>
  <si>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</si>
  <si>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</si>
  <si>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</si>
  <si>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</si>
  <si>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</si>
  <si>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</si>
  <si>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</si>
  <si>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</si>
  <si>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</si>
  <si>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</si>
  <si>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</si>
  <si>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</si>
  <si>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</si>
  <si>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</si>
  <si>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</si>
  <si>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</si>
  <si>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</si>
  <si>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</si>
  <si>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</si>
  <si>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</si>
  <si>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</si>
  <si>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</si>
  <si>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</si>
  <si>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</si>
  <si>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</si>
  <si>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</si>
  <si>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</si>
  <si>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</si>
  <si>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</si>
  <si>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</si>
  <si>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</si>
  <si>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</si>
  <si>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</si>
  <si>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</si>
  <si>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</si>
  <si>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</si>
  <si>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</si>
  <si>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</si>
  <si>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</si>
  <si>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</si>
  <si>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</si>
  <si>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</si>
  <si>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</si>
  <si>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</si>
  <si>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</si>
  <si>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</si>
  <si>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</si>
  <si>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</si>
  <si>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</si>
  <si>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</si>
  <si>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</si>
  <si>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</si>
  <si>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</si>
  <si>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</si>
  <si>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</si>
  <si>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</si>
  <si>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</si>
  <si>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</si>
  <si>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</si>
  <si>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</si>
  <si>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</si>
  <si>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</si>
  <si>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</si>
  <si>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</si>
  <si>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</si>
  <si>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</si>
  <si>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</si>
  <si>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</si>
  <si>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</si>
  <si>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</si>
  <si>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</si>
  <si>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</si>
  <si>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</si>
  <si>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</si>
  <si>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</si>
  <si>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</si>
  <si>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</si>
  <si>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</si>
  <si>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</si>
  <si>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</si>
  <si>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</si>
  <si>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</si>
  <si>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</si>
  <si>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</si>
  <si>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</si>
  <si>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</si>
  <si>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</si>
  <si>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</si>
  <si>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</si>
  <si>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</si>
  <si>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</si>
  <si>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</si>
  <si>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</si>
  <si>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</si>
  <si>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</si>
  <si>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</si>
  <si>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</si>
  <si>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</si>
  <si>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</si>
  <si>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</si>
  <si>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</si>
  <si>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</si>
  <si>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</si>
  <si>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</si>
  <si>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</si>
  <si>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</si>
  <si>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</si>
  <si>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</si>
  <si>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</si>
  <si>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</si>
  <si>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</si>
  <si>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</si>
  <si>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</si>
  <si>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</si>
  <si>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</si>
  <si>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</si>
  <si>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</si>
  <si>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</si>
  <si>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</si>
  <si>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</si>
  <si>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</si>
  <si>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</si>
  <si>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</si>
  <si>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</si>
  <si>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</si>
  <si>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</si>
  <si>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</si>
  <si>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</si>
  <si>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</si>
  <si>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</si>
  <si>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</si>
  <si>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</si>
  <si>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</si>
  <si>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</si>
  <si>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</si>
  <si>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</si>
  <si>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</si>
  <si>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</si>
  <si>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</si>
  <si>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</si>
  <si>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</si>
  <si>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</si>
  <si>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</si>
  <si>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</si>
  <si>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</si>
  <si>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</si>
  <si>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</si>
  <si>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</si>
  <si>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</si>
  <si>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</si>
  <si>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</si>
  <si>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</si>
  <si>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</si>
  <si>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</si>
  <si>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</si>
  <si>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</si>
  <si>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</si>
  <si>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</si>
  <si>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</si>
  <si>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</si>
  <si>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</si>
  <si>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</si>
  <si>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</si>
  <si>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</si>
  <si>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</si>
  <si>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</si>
  <si>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</si>
  <si>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</si>
  <si>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</si>
  <si>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</si>
  <si>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</si>
  <si>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</si>
  <si>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</si>
  <si>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</si>
  <si>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</si>
  <si>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</si>
  <si>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</si>
  <si>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</si>
  <si>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</si>
  <si>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</si>
  <si>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</si>
  <si>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</si>
  <si>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</si>
  <si>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</si>
  <si>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</si>
  <si>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</si>
  <si>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</si>
  <si>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</si>
  <si>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</si>
  <si>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</si>
  <si>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</si>
  <si>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</si>
  <si>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</si>
  <si>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</si>
  <si>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</si>
  <si>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</si>
  <si>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</si>
  <si>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</si>
  <si>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</si>
  <si>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</si>
  <si>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</si>
  <si>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</si>
  <si>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</si>
  <si>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</si>
  <si>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</si>
  <si>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</si>
  <si>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</si>
  <si>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</si>
  <si>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</si>
  <si>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</si>
  <si>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</si>
  <si>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</si>
  <si>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</si>
  <si>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</si>
  <si>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</si>
  <si>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</si>
  <si>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</si>
  <si>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</si>
  <si>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</si>
  <si>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</si>
  <si>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</si>
  <si>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</si>
  <si>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</si>
  <si>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</si>
  <si>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</si>
  <si>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</si>
  <si>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</si>
  <si>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</si>
  <si>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</si>
  <si>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</si>
  <si>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</si>
  <si>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</si>
  <si>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</si>
  <si>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</si>
  <si>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</si>
  <si>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</si>
  <si>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</si>
  <si>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</si>
  <si>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</si>
  <si>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</si>
  <si>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</si>
  <si>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</si>
  <si>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</si>
  <si>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</si>
  <si>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</si>
  <si>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</si>
  <si>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</si>
  <si>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</si>
  <si>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</si>
  <si>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</si>
  <si>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</si>
  <si>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</si>
  <si>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</si>
  <si>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</si>
  <si>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</si>
  <si>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</si>
  <si>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</si>
  <si>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</si>
  <si>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</si>
  <si>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</si>
  <si>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</si>
  <si>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</si>
  <si>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</si>
  <si>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</si>
  <si>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</si>
  <si>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</si>
  <si>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</si>
  <si>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</si>
  <si>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</si>
  <si>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</si>
  <si>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</si>
  <si>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</si>
  <si>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</si>
  <si>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</si>
  <si>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</si>
  <si>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</si>
  <si>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</si>
  <si>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</si>
  <si>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</si>
  <si>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</si>
  <si>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</si>
  <si>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</si>
  <si>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</si>
  <si>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</si>
  <si>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</si>
  <si>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</si>
  <si>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</si>
  <si>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</si>
  <si>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</si>
  <si>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</si>
  <si>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</si>
  <si>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</si>
  <si>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</si>
  <si>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</si>
  <si>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</si>
  <si>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</si>
  <si>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</si>
  <si>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</si>
  <si>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</si>
  <si>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</si>
  <si>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</si>
  <si>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</si>
  <si>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</si>
  <si>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</si>
  <si>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</si>
  <si>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</si>
  <si>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</si>
  <si>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</si>
  <si>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</si>
  <si>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</si>
  <si>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</si>
  <si>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</si>
  <si>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</si>
  <si>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</si>
  <si>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</si>
  <si>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</si>
  <si>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</si>
  <si>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</si>
  <si>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</si>
  <si>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</si>
  <si>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</si>
  <si>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</si>
  <si>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</si>
  <si>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</si>
  <si>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</si>
  <si>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</si>
  <si>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</si>
  <si>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</si>
  <si>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</si>
  <si>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</si>
  <si>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</si>
  <si>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</si>
  <si>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</si>
  <si>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</si>
  <si>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</si>
  <si>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</si>
  <si>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</si>
  <si>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</si>
  <si>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</si>
  <si>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</si>
  <si>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</si>
  <si>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</si>
  <si>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</si>
  <si>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</si>
  <si>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</si>
  <si>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</si>
  <si>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</si>
  <si>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</si>
  <si>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</si>
  <si>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</si>
  <si>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</si>
  <si>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</si>
  <si>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</si>
  <si>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</si>
  <si>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</si>
  <si>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</si>
  <si>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</si>
  <si>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</si>
  <si>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</si>
  <si>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</si>
  <si>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</si>
  <si>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</si>
  <si>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</si>
  <si>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</si>
  <si>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</si>
  <si>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</si>
  <si>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</si>
  <si>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</si>
  <si>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</si>
  <si>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</si>
  <si>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</si>
  <si>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</si>
  <si>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</si>
  <si>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</si>
  <si>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</si>
  <si>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</si>
  <si>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</si>
  <si>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</si>
  <si>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</si>
  <si>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</si>
  <si>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</si>
  <si>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</si>
  <si>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</si>
  <si>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</si>
  <si>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</si>
  <si>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</si>
  <si>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</si>
  <si>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</si>
  <si>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</si>
  <si>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</si>
  <si>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</si>
  <si>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</si>
  <si>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</si>
  <si>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</si>
  <si>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</si>
  <si>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</si>
  <si>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</si>
  <si>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</si>
  <si>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</si>
  <si>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</si>
  <si>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</si>
  <si>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</si>
  <si>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</si>
  <si>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</si>
  <si>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</si>
  <si>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</si>
  <si>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</si>
  <si>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</si>
  <si>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</si>
  <si>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</si>
  <si>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</si>
  <si>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</si>
  <si>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</si>
  <si>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</si>
  <si>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</si>
  <si>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</si>
  <si>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</si>
  <si>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</si>
  <si>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</si>
  <si>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</si>
  <si>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</si>
  <si>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</si>
  <si>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</si>
  <si>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</si>
  <si>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</si>
  <si>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</si>
  <si>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</si>
  <si>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</si>
  <si>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</si>
  <si>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</si>
  <si>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</si>
  <si>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</si>
  <si>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</si>
  <si>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</si>
  <si>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</si>
  <si>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</si>
  <si>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</si>
  <si>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</si>
  <si>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</si>
  <si>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</si>
  <si>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</si>
  <si>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</si>
  <si>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</si>
  <si>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</si>
  <si>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</si>
  <si>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</si>
  <si>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</si>
  <si>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</si>
  <si>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</si>
  <si>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</si>
  <si>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</si>
  <si>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</si>
  <si>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</si>
  <si>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</si>
  <si>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</si>
  <si>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</si>
  <si>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</si>
  <si>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</si>
  <si>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</si>
  <si>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</si>
  <si>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</si>
  <si>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</si>
  <si>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</si>
  <si>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</si>
  <si>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</si>
  <si>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</si>
  <si>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</si>
  <si>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</si>
  <si>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</si>
  <si>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</si>
  <si>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</si>
  <si>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</si>
  <si>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</si>
  <si>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</si>
  <si>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</si>
  <si>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</si>
  <si>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</si>
  <si>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</si>
  <si>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</si>
  <si>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</si>
  <si>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</si>
  <si>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</si>
  <si>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</si>
  <si>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</si>
  <si>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</si>
  <si>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</si>
  <si>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</si>
  <si>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</si>
  <si>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</si>
  <si>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</si>
  <si>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</si>
  <si>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</si>
  <si>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</si>
  <si>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</si>
  <si>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</si>
  <si>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</si>
  <si>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</si>
  <si>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</si>
  <si>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</si>
  <si>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</si>
  <si>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</si>
  <si>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</si>
  <si>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</si>
  <si>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</si>
  <si>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</si>
  <si>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</si>
  <si>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</si>
  <si>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</si>
  <si>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</si>
  <si>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</si>
  <si>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</si>
  <si>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</si>
  <si>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</si>
  <si>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</si>
  <si>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</si>
  <si>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</si>
  <si>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</si>
  <si>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</si>
  <si>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</si>
  <si>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</si>
  <si>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</si>
  <si>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</si>
  <si>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</si>
  <si>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</si>
  <si>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</si>
  <si>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</si>
  <si>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</si>
  <si>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</si>
  <si>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</si>
  <si>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</si>
  <si>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</si>
  <si>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</si>
  <si>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</si>
  <si>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</si>
  <si>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</si>
  <si>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</si>
  <si>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</si>
  <si>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</si>
  <si>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</si>
  <si>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</si>
  <si>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</si>
  <si>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</si>
  <si>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</si>
  <si>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</si>
  <si>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</si>
  <si>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</si>
  <si>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</si>
  <si>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</si>
  <si>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</si>
  <si>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</si>
  <si>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</si>
  <si>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</si>
  <si>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</si>
  <si>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</si>
  <si>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</si>
  <si>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</si>
  <si>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</si>
  <si>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</si>
  <si>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</si>
  <si>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</si>
  <si>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</si>
  <si>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</si>
  <si>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</si>
  <si>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</si>
  <si>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</si>
  <si>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</si>
  <si>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</si>
  <si>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</si>
  <si>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</si>
  <si>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</si>
  <si>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</si>
  <si>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</si>
  <si>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</si>
  <si>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</si>
  <si>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</si>
  <si>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</si>
  <si>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</si>
  <si>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</si>
  <si>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</si>
  <si>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</si>
  <si>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</si>
  <si>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</si>
  <si>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</si>
  <si>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</si>
  <si>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</si>
  <si>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</si>
  <si>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</si>
  <si>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</si>
  <si>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</si>
  <si>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</si>
  <si>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</si>
  <si>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</si>
  <si>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</si>
  <si>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</si>
  <si>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</si>
  <si>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</si>
  <si>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</si>
  <si>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</si>
  <si>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</si>
  <si>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</si>
  <si>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</si>
  <si>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</si>
  <si>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</si>
  <si>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</si>
  <si>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</si>
  <si>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</si>
  <si>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</si>
  <si>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</si>
  <si>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</si>
  <si>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</si>
  <si>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</si>
  <si>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</si>
  <si>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</si>
  <si>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</si>
  <si>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</si>
  <si>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</si>
  <si>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</si>
  <si>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</si>
  <si>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</si>
  <si>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</si>
  <si>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</si>
  <si>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</si>
  <si>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</si>
  <si>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</si>
  <si>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</si>
  <si>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</si>
  <si>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</si>
  <si>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</si>
  <si>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</si>
  <si>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</si>
  <si>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</si>
  <si>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</si>
  <si>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</si>
  <si>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</si>
  <si>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</si>
  <si>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</si>
  <si>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</si>
  <si>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</si>
  <si>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</si>
  <si>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</si>
  <si>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</si>
  <si>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</si>
  <si>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</si>
  <si>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</si>
  <si>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</si>
  <si>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</si>
  <si>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</si>
  <si>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</si>
  <si>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</si>
  <si>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</si>
  <si>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</si>
  <si>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</si>
  <si>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</si>
  <si>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</si>
  <si>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</si>
  <si>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</si>
  <si>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</si>
  <si>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</si>
  <si>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</si>
  <si>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</si>
  <si>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</si>
  <si>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</si>
  <si>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</si>
  <si>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</si>
  <si>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</si>
  <si>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</si>
  <si>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</si>
  <si>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</si>
  <si>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</si>
  <si>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</si>
  <si>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</si>
  <si>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</si>
  <si>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</si>
  <si>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</si>
  <si>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</si>
  <si>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</si>
  <si>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</si>
  <si>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</si>
  <si>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</si>
  <si>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</si>
  <si>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</si>
  <si>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</si>
  <si>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</si>
  <si>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</si>
  <si>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</si>
  <si>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</si>
  <si>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</si>
  <si>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</si>
  <si>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</si>
  <si>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</si>
  <si>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</si>
  <si>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</si>
  <si>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</si>
  <si>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</si>
  <si>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</si>
  <si>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</si>
  <si>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</si>
  <si>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</si>
  <si>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</si>
  <si>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</si>
  <si>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</si>
  <si>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</si>
  <si>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</si>
  <si>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</si>
  <si>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</si>
  <si>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</si>
  <si>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</si>
  <si>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</si>
  <si>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</si>
  <si>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</si>
  <si>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</si>
  <si>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</si>
  <si>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</si>
  <si>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</si>
  <si>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</si>
  <si>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</si>
  <si>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</si>
  <si>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</si>
  <si>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</si>
  <si>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</si>
  <si>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</si>
  <si>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</si>
  <si>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</si>
  <si>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</si>
  <si>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</si>
  <si>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</si>
  <si>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</si>
  <si>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</si>
  <si>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</si>
  <si>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</si>
  <si>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</si>
  <si>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</si>
  <si>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</si>
  <si>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</si>
  <si>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</si>
  <si>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</si>
  <si>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</si>
  <si>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</si>
  <si>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</si>
  <si>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</si>
  <si>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</si>
  <si>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</si>
  <si>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</si>
  <si>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</si>
  <si>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</si>
  <si>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</si>
  <si>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</si>
  <si>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</si>
  <si>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</si>
  <si>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</si>
  <si>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</si>
  <si>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</si>
  <si>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</si>
  <si>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</si>
  <si>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</si>
  <si>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</si>
  <si>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</si>
  <si>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</si>
  <si>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</si>
  <si>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</si>
  <si>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</si>
  <si>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</si>
  <si>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</si>
  <si>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</si>
  <si>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</si>
  <si>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</si>
  <si>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</si>
  <si>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</si>
  <si>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</si>
  <si>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</si>
  <si>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</si>
  <si>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</si>
  <si>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</si>
  <si>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</si>
  <si>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</si>
  <si>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</si>
  <si>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</si>
  <si>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</si>
  <si>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</si>
  <si>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</si>
  <si>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</si>
  <si>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</si>
  <si>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</si>
  <si>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</si>
  <si>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</si>
  <si>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</si>
  <si>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</si>
  <si>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</si>
  <si>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</si>
  <si>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</si>
  <si>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</si>
  <si>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</si>
  <si>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</si>
  <si>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</si>
  <si>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</si>
  <si>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</si>
  <si>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</si>
  <si>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</si>
  <si>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</si>
  <si>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</si>
  <si>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</si>
  <si>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</si>
  <si>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</si>
  <si>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</si>
  <si>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</si>
  <si>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</si>
  <si>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</si>
  <si>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</si>
  <si>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</si>
  <si>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</si>
  <si>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</si>
  <si>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</si>
  <si>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</si>
  <si>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</si>
  <si>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</si>
  <si>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</si>
  <si>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</si>
  <si>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</si>
  <si>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</si>
  <si>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</si>
  <si>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</si>
  <si>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</si>
  <si>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</si>
  <si>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</si>
  <si>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</si>
  <si>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</si>
  <si>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</si>
  <si>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</si>
  <si>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</si>
  <si>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</si>
  <si>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</si>
  <si>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</si>
  <si>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</si>
  <si>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</si>
  <si>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</si>
  <si>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</si>
  <si>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</si>
  <si>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</si>
  <si>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</si>
  <si>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</si>
  <si>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</si>
  <si>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</si>
  <si>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</si>
  <si>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</si>
  <si>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</si>
  <si>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</si>
  <si>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</si>
  <si>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</si>
  <si>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</si>
  <si>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</si>
  <si>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</si>
  <si>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</si>
  <si>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</si>
  <si>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</si>
  <si>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</si>
  <si>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</si>
  <si>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</si>
  <si>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</si>
  <si>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</si>
  <si>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</si>
  <si>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</si>
  <si>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</si>
  <si>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</si>
  <si>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</si>
  <si>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</si>
  <si>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</si>
  <si>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</si>
  <si>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</si>
  <si>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</si>
  <si>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</si>
  <si>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</si>
  <si>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</si>
  <si>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</si>
  <si>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</si>
  <si>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</si>
  <si>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</si>
  <si>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</si>
  <si>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</si>
  <si>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</si>
  <si>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</si>
  <si>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</si>
  <si>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</si>
  <si>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</si>
  <si>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</si>
  <si>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</si>
  <si>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</si>
  <si>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</si>
  <si>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</si>
  <si>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</si>
  <si>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</si>
  <si>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</si>
  <si>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</si>
  <si>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</si>
  <si>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</si>
  <si>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</si>
  <si>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</si>
  <si>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</si>
  <si>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</si>
  <si>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</si>
  <si>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</si>
  <si>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</si>
  <si>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</si>
  <si>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</si>
  <si>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</si>
  <si>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</si>
  <si>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</si>
  <si>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</si>
  <si>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</si>
  <si>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</si>
  <si>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</si>
  <si>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</si>
  <si>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</si>
  <si>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</si>
  <si>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</si>
  <si>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</si>
  <si>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</si>
  <si>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</si>
  <si>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</si>
  <si>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</si>
  <si>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</si>
  <si>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</si>
  <si>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</si>
  <si>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</si>
  <si>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</si>
  <si>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</si>
  <si>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</si>
  <si>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</si>
  <si>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</si>
  <si>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</si>
  <si>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</si>
  <si>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</si>
  <si>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</si>
  <si>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</si>
  <si>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</si>
  <si>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</si>
  <si>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</si>
  <si>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</si>
  <si>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</si>
  <si>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</si>
  <si>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</si>
  <si>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</si>
  <si>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</si>
  <si>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</si>
  <si>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</si>
  <si>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</si>
  <si>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</si>
  <si>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</si>
  <si>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</si>
  <si>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</si>
  <si>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</si>
  <si>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</si>
  <si>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</si>
  <si>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</si>
  <si>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</si>
  <si>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</si>
  <si>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</si>
  <si>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</si>
  <si>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</si>
  <si>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</si>
  <si>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</si>
  <si>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</si>
  <si>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</si>
  <si>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</si>
  <si>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</si>
  <si>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</si>
  <si>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</si>
  <si>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</si>
  <si>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</si>
  <si>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</si>
  <si>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</si>
  <si>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</si>
  <si>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</si>
  <si>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</si>
  <si>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</si>
  <si>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</si>
  <si>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</si>
  <si>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</si>
  <si>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</si>
  <si>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</si>
  <si>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</si>
  <si>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</si>
  <si>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</si>
  <si>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</si>
  <si>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</si>
  <si>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</si>
  <si>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</si>
  <si>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</si>
  <si>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</si>
  <si>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</si>
  <si>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</si>
  <si>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</si>
  <si>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</si>
  <si>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</si>
  <si>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</si>
  <si>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</si>
  <si>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</si>
  <si>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</si>
  <si>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</si>
  <si>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</si>
  <si>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</si>
  <si>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</si>
  <si>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</si>
  <si>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</si>
  <si>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</si>
  <si>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</si>
  <si>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</si>
  <si>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</si>
  <si>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</si>
  <si>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</si>
  <si>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</si>
  <si>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</si>
  <si>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</si>
  <si>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</si>
  <si>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</si>
  <si>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</si>
  <si>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</si>
  <si>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</si>
  <si>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</si>
  <si>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</si>
  <si>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</si>
  <si>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</si>
  <si>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</si>
  <si>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</si>
  <si>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</si>
  <si>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</si>
  <si>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</si>
  <si>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</si>
  <si>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</si>
  <si>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</si>
  <si>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</si>
  <si>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</si>
  <si>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</si>
  <si>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</si>
  <si>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</si>
  <si>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</si>
  <si>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</si>
  <si>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</si>
  <si>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</si>
  <si>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</si>
  <si>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</si>
  <si>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</si>
  <si>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</si>
  <si>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</si>
  <si>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</si>
  <si>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</si>
  <si>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</si>
  <si>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</si>
  <si>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</si>
  <si>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</si>
  <si>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</si>
  <si>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</si>
  <si>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</si>
  <si>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</si>
  <si>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</si>
  <si>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</si>
  <si>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</si>
  <si>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</si>
  <si>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</si>
  <si>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</si>
  <si>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</si>
  <si>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</si>
  <si>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</si>
  <si>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</si>
  <si>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</si>
  <si>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</si>
  <si>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</si>
  <si>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</si>
  <si>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</si>
  <si>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</si>
  <si>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</si>
  <si>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</si>
  <si>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</si>
  <si>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</si>
  <si>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</si>
  <si>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</si>
  <si>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</si>
  <si>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</si>
  <si>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</si>
  <si>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</si>
  <si>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</si>
  <si>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</si>
  <si>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</si>
  <si>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</si>
  <si>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</si>
  <si>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</si>
  <si>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</si>
  <si>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</si>
  <si>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</si>
  <si>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</si>
  <si>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</si>
  <si>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</si>
  <si>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</si>
  <si>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</si>
  <si>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</si>
  <si>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</si>
  <si>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</si>
  <si>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</si>
  <si>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</si>
  <si>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</si>
  <si>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</si>
  <si>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</si>
  <si>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</si>
  <si>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</si>
  <si>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</si>
  <si>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</si>
  <si>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</si>
  <si>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</si>
  <si>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</si>
  <si>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</si>
  <si>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</si>
  <si>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</si>
  <si>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</si>
  <si>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</si>
  <si>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</si>
  <si>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</si>
  <si>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</si>
  <si>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</si>
  <si>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</si>
  <si>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</si>
  <si>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</si>
  <si>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</si>
  <si>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</si>
  <si>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</si>
  <si>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</si>
  <si>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</si>
  <si>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</si>
  <si>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</si>
  <si>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</si>
  <si>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</si>
  <si>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</si>
  <si>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</si>
  <si>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</si>
  <si>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</si>
  <si>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</si>
  <si>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</si>
  <si>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</si>
  <si>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</si>
  <si>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</si>
  <si>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</si>
  <si>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</si>
  <si>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</si>
  <si>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</si>
  <si>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</si>
  <si>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</si>
  <si>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</si>
  <si>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</si>
  <si>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</si>
  <si>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</si>
  <si>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</si>
  <si>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</si>
  <si>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</si>
  <si>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</si>
  <si>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</si>
  <si>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</si>
  <si>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</si>
  <si>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</si>
  <si>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</si>
  <si>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</si>
  <si>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</si>
  <si>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</si>
  <si>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</si>
  <si>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</si>
  <si>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</si>
  <si>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</si>
  <si>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</si>
  <si>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</si>
  <si>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</si>
  <si>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</si>
  <si>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</si>
  <si>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</si>
  <si>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</si>
  <si>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</si>
  <si>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</si>
  <si>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</si>
  <si>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</si>
  <si>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</si>
  <si>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</si>
  <si>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</si>
  <si>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</si>
  <si>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</si>
  <si>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</si>
  <si>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</si>
  <si>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</si>
  <si>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</si>
  <si>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</si>
  <si>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</si>
  <si>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</si>
  <si>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</si>
  <si>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</si>
  <si>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</si>
  <si>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</si>
  <si>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</si>
  <si>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</si>
  <si>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</si>
  <si>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</si>
  <si>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</si>
  <si>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</si>
  <si>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</si>
  <si>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</si>
  <si>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</si>
  <si>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</si>
  <si>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</si>
  <si>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</si>
  <si>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</si>
  <si>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</si>
  <si>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</si>
  <si>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</si>
  <si>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</si>
  <si>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</si>
  <si>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</si>
  <si>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</si>
  <si>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</si>
  <si>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</si>
  <si>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</si>
  <si>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</si>
  <si>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</si>
  <si>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</si>
  <si>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</si>
  <si>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</si>
  <si>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</si>
  <si>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</si>
  <si>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</si>
  <si>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</si>
  <si>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</si>
  <si>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</si>
  <si>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</si>
  <si>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</si>
  <si>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</si>
  <si>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</si>
  <si>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</si>
  <si>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</si>
  <si>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</si>
  <si>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</si>
  <si>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</si>
  <si>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</si>
  <si>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</si>
  <si>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</si>
  <si>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</si>
  <si>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</si>
  <si>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</si>
  <si>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</si>
  <si>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</si>
  <si>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</si>
  <si>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</si>
  <si>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</si>
  <si>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</si>
  <si>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</si>
  <si>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</si>
  <si>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</si>
  <si>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</si>
  <si>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</si>
  <si>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</si>
  <si>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</si>
  <si>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</si>
  <si>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</si>
  <si>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</si>
  <si>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</si>
  <si>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</si>
  <si>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</si>
  <si>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</si>
  <si>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</si>
  <si>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</si>
  <si>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</si>
  <si>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</si>
  <si>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</si>
  <si>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</si>
  <si>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</si>
  <si>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</si>
  <si>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</si>
  <si>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</si>
  <si>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</si>
  <si>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</si>
  <si>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</si>
  <si>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</si>
  <si>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</si>
  <si>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</si>
  <si>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</si>
  <si>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</si>
  <si>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</si>
  <si>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</si>
  <si>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</si>
  <si>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</si>
  <si>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</si>
  <si>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</si>
  <si>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</si>
  <si>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</si>
  <si>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</si>
  <si>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</si>
  <si>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</si>
  <si>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</si>
  <si>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</si>
  <si>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</si>
  <si>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</si>
  <si>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</si>
  <si>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</si>
  <si>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</si>
  <si>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</si>
  <si>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</si>
  <si>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</si>
  <si>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</si>
  <si>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</si>
  <si>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</si>
  <si>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</si>
  <si>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</si>
  <si>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</si>
  <si>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</si>
  <si>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</si>
  <si>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</si>
  <si>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</si>
  <si>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</si>
  <si>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</si>
  <si>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</si>
  <si>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</si>
  <si>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</si>
  <si>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</si>
  <si>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</si>
  <si>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</si>
  <si>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</si>
  <si>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</si>
  <si>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</si>
  <si>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</si>
  <si>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</si>
  <si>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</si>
  <si>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</si>
  <si>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</si>
  <si>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</si>
  <si>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</si>
  <si>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</si>
  <si>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</si>
  <si>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</si>
  <si>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</si>
  <si>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</si>
  <si>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</si>
  <si>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</si>
  <si>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</si>
  <si>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</si>
  <si>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</si>
  <si>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</si>
  <si>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</si>
  <si>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</si>
  <si>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</si>
  <si>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</si>
  <si>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</si>
  <si>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</si>
  <si>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</si>
  <si>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</si>
  <si>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</si>
  <si>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</si>
  <si>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</si>
  <si>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</si>
  <si>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</si>
  <si>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</si>
  <si>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</si>
  <si>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</si>
  <si>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</si>
  <si>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</si>
  <si>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</si>
  <si>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</si>
  <si>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</si>
  <si>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</si>
  <si>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</si>
  <si>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</si>
  <si>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</si>
  <si>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</si>
  <si>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</si>
  <si>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</si>
  <si>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</si>
  <si>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</si>
  <si>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</si>
  <si>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</si>
  <si>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</si>
  <si>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</si>
  <si>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</si>
  <si>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</si>
  <si>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</si>
  <si>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</si>
  <si>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</si>
  <si>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</si>
  <si>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</si>
  <si>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</si>
  <si>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</si>
  <si>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</si>
  <si>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</si>
  <si>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</si>
  <si>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</si>
  <si>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</si>
  <si>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</si>
  <si>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</si>
  <si>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</si>
  <si>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</si>
  <si>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</si>
  <si>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</si>
  <si>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</si>
  <si>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</si>
  <si>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</si>
  <si>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</si>
  <si>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</si>
  <si>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</si>
  <si>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</si>
  <si>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</si>
  <si>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</si>
  <si>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</si>
  <si>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</si>
  <si>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</si>
  <si>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</si>
  <si>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</si>
  <si>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</si>
  <si>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</si>
  <si>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</si>
  <si>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</si>
  <si>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</si>
  <si>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</si>
  <si>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</si>
  <si>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</si>
  <si>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</si>
  <si>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</si>
  <si>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</si>
  <si>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</si>
  <si>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</si>
  <si>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</si>
  <si>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</si>
  <si>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</si>
  <si>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</si>
  <si>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</si>
  <si>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</si>
  <si>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</si>
  <si>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</si>
  <si>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</si>
  <si>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</si>
  <si>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</si>
  <si>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</si>
  <si>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</si>
  <si>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</si>
  <si>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</si>
  <si>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</si>
  <si>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</si>
  <si>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</si>
  <si>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</si>
  <si>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</si>
  <si>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</si>
  <si>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</si>
  <si>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</si>
  <si>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</si>
  <si>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</si>
  <si>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</si>
  <si>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</si>
  <si>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</si>
  <si>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</si>
  <si>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</si>
  <si>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</si>
  <si>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</si>
  <si>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</si>
  <si>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</si>
  <si>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</si>
  <si>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</si>
  <si>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</si>
  <si>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</si>
  <si>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</si>
  <si>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</si>
  <si>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</si>
  <si>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</si>
  <si>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</si>
  <si>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</si>
  <si>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</si>
  <si>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</si>
  <si>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</si>
  <si>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</si>
  <si>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</si>
  <si>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</si>
  <si>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</si>
  <si>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</si>
  <si>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</si>
  <si>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</si>
  <si>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</si>
  <si>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</si>
  <si>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</si>
  <si>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</si>
  <si>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</si>
  <si>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</si>
  <si>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</si>
  <si>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</si>
  <si>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</si>
  <si>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</si>
  <si>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</si>
  <si>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</si>
  <si>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</si>
  <si>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</si>
  <si>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</si>
  <si>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</si>
  <si>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</si>
  <si>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</si>
  <si>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</si>
  <si>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</si>
  <si>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</si>
  <si>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</si>
  <si>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</si>
  <si>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</si>
  <si>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</si>
  <si>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</si>
  <si>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</si>
  <si>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</si>
  <si>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</si>
  <si>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</si>
  <si>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</si>
  <si>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</si>
  <si>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</si>
  <si>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</si>
  <si>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</si>
  <si>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</si>
  <si>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</si>
  <si>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</si>
  <si>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</si>
  <si>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</si>
  <si>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</si>
  <si>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</si>
  <si>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</si>
  <si>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</si>
  <si>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</si>
  <si>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</si>
  <si>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</si>
  <si>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</si>
  <si>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</si>
  <si>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</si>
  <si>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</si>
  <si>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</si>
  <si>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</si>
  <si>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</si>
  <si>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</si>
  <si>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</si>
  <si>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</si>
  <si>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</si>
  <si>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</si>
  <si>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</si>
  <si>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</si>
  <si>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</si>
  <si>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</si>
  <si>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</si>
  <si>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</si>
  <si>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</si>
  <si>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</si>
  <si>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</si>
  <si>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</si>
  <si>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</si>
  <si>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</si>
  <si>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</si>
  <si>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</si>
  <si>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</si>
  <si>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</si>
  <si>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</si>
  <si>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</si>
  <si>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</si>
  <si>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</si>
  <si>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</si>
  <si>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</si>
  <si>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</si>
  <si>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</si>
  <si>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</si>
  <si>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</si>
  <si>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</si>
  <si>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</si>
  <si>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</si>
  <si>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</si>
  <si>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</si>
  <si>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</si>
  <si>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</si>
  <si>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</si>
  <si>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</si>
  <si>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</si>
  <si>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</si>
  <si>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</si>
  <si>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</si>
  <si>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</si>
  <si>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</si>
  <si>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</si>
  <si>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</si>
  <si>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</si>
  <si>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</si>
  <si>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</si>
  <si>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</si>
  <si>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</si>
  <si>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</si>
  <si>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</si>
  <si>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</si>
  <si>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</si>
  <si>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</si>
  <si>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</si>
  <si>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</si>
  <si>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</si>
  <si>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</si>
  <si>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</si>
  <si>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</si>
  <si>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</si>
  <si>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</si>
  <si>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</si>
  <si>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</si>
  <si>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</si>
  <si>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</si>
  <si>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</si>
  <si>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</si>
  <si>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</si>
  <si>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</si>
  <si>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</si>
  <si>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</si>
  <si>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</si>
  <si>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</si>
  <si>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</si>
  <si>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</si>
  <si>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</si>
  <si>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</si>
  <si>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</si>
  <si>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</si>
  <si>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</si>
  <si>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</si>
  <si>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</si>
  <si>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</si>
  <si>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</si>
  <si>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</si>
  <si>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</si>
  <si>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</si>
  <si>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</si>
  <si>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</si>
  <si>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</si>
  <si>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</si>
  <si>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</si>
  <si>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</si>
  <si>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</si>
  <si>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</si>
  <si>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</si>
  <si>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</si>
  <si>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</si>
  <si>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</si>
  <si>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</si>
  <si>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</si>
  <si>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</si>
  <si>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</si>
  <si>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</si>
  <si>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</si>
  <si>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</si>
  <si>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</si>
  <si>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</si>
  <si>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</si>
  <si>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</si>
  <si>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</si>
  <si>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</si>
  <si>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</si>
  <si>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</si>
  <si>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</si>
  <si>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</si>
  <si>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</si>
  <si>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</si>
  <si>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</si>
  <si>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</si>
  <si>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</si>
  <si>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</si>
  <si>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</si>
  <si>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</si>
  <si>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</si>
  <si>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</si>
  <si>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</si>
  <si>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</si>
  <si>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</si>
  <si>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</si>
  <si>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</si>
  <si>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</si>
  <si>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</si>
  <si>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</si>
  <si>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</si>
  <si>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</si>
  <si>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</si>
  <si>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</si>
  <si>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</si>
  <si>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</si>
  <si>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</si>
  <si>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</si>
  <si>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</si>
  <si>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</si>
  <si>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</si>
  <si>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</si>
  <si>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</si>
  <si>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</si>
  <si>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</si>
  <si>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</si>
  <si>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</si>
  <si>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</si>
  <si>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</si>
  <si>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</si>
  <si>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</si>
  <si>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</si>
  <si>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</si>
  <si>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</si>
  <si>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</si>
  <si>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</si>
  <si>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</si>
  <si>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</si>
  <si>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</si>
  <si>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</si>
  <si>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</si>
  <si>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</si>
  <si>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</si>
  <si>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</si>
  <si>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</si>
  <si>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</si>
  <si>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</si>
  <si>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</si>
  <si>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</si>
  <si>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</si>
  <si>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</si>
  <si>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</si>
  <si>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</si>
  <si>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</si>
  <si>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</si>
  <si>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</si>
  <si>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</si>
  <si>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</si>
  <si>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</si>
  <si>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</si>
  <si>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</si>
  <si>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</si>
  <si>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</si>
  <si>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</si>
  <si>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</si>
  <si>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</si>
  <si>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</si>
  <si>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</si>
  <si>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</si>
  <si>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</si>
  <si>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</si>
  <si>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</si>
  <si>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</si>
  <si>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</si>
  <si>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</si>
  <si>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</si>
  <si>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</si>
  <si>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</si>
  <si>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</si>
  <si>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</si>
  <si>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</si>
  <si>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</si>
  <si>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</si>
  <si>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</si>
  <si>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</si>
  <si>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</si>
  <si>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</si>
  <si>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</si>
  <si>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</si>
  <si>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</si>
  <si>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</si>
  <si>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</si>
  <si>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</si>
  <si>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</si>
  <si>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</si>
  <si>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</si>
  <si>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</si>
  <si>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</si>
  <si>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</si>
  <si>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</si>
  <si>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</si>
  <si>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</si>
  <si>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</si>
  <si>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</si>
  <si>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</si>
  <si>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</si>
  <si>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</si>
  <si>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</si>
  <si>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</si>
  <si>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</si>
  <si>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</si>
  <si>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</si>
  <si>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</si>
  <si>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</si>
  <si>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</si>
  <si>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</si>
  <si>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</si>
  <si>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</si>
  <si>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</si>
  <si>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</si>
  <si>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</si>
  <si>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</si>
  <si>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</si>
  <si>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</si>
  <si>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</si>
  <si>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</si>
  <si>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</si>
  <si>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</si>
  <si>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</si>
  <si>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</si>
  <si>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</si>
  <si>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</si>
  <si>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</si>
  <si>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</si>
  <si>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</si>
  <si>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</si>
  <si>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</si>
  <si>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</si>
  <si>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</si>
  <si>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</si>
  <si>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</si>
  <si>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</si>
  <si>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</si>
  <si>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</si>
  <si>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</si>
  <si>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</si>
  <si>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</si>
  <si>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</si>
  <si>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</si>
  <si>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</si>
  <si>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</si>
  <si>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</si>
  <si>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</si>
  <si>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</si>
  <si>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</si>
  <si>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</si>
  <si>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</si>
  <si>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</si>
  <si>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</si>
  <si>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</si>
  <si>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</si>
  <si>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</si>
  <si>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</si>
  <si>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</si>
  <si>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</si>
  <si>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</si>
  <si>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</si>
  <si>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</si>
  <si>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</si>
  <si>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</si>
  <si>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</si>
  <si>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</si>
  <si>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</si>
  <si>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</si>
  <si>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</si>
  <si>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</si>
  <si>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</si>
  <si>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</si>
  <si>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</si>
  <si>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</si>
  <si>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</si>
  <si>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</si>
  <si>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</si>
  <si>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</si>
  <si>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</si>
  <si>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</si>
  <si>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</si>
  <si>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</si>
  <si>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</si>
  <si>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</si>
  <si>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</si>
  <si>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</si>
  <si>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</si>
  <si>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</si>
  <si>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</si>
  <si>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</si>
  <si>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</si>
  <si>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</si>
  <si>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</si>
  <si>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</si>
  <si>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</si>
  <si>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</si>
  <si>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</si>
  <si>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</si>
  <si>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</si>
  <si>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</si>
  <si>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</si>
  <si>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</si>
  <si>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</si>
  <si>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</si>
  <si>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</si>
  <si>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</si>
  <si>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</si>
  <si>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</si>
  <si>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</si>
  <si>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</si>
  <si>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</si>
  <si>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</si>
  <si>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</si>
  <si>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</si>
  <si>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</si>
  <si>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</si>
  <si>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</si>
  <si>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</si>
  <si>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</si>
  <si>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</si>
  <si>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</si>
  <si>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</si>
  <si>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</si>
  <si>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</si>
  <si>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</si>
  <si>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</si>
  <si>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</si>
  <si>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</si>
  <si>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</si>
  <si>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</si>
  <si>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</si>
  <si>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</si>
  <si>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</si>
  <si>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</si>
  <si>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</si>
  <si>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</si>
  <si>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</si>
  <si>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</si>
  <si>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</si>
  <si>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</si>
  <si>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</si>
  <si>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</si>
  <si>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</si>
  <si>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</si>
  <si>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</si>
  <si>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</si>
  <si>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</si>
  <si>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</si>
  <si>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</si>
  <si>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</si>
  <si>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</si>
  <si>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</si>
  <si>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</si>
  <si>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</si>
  <si>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</si>
  <si>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</si>
  <si>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</si>
  <si>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</si>
  <si>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</si>
  <si>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</si>
  <si>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</si>
  <si>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</si>
  <si>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</si>
  <si>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</si>
  <si>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</si>
  <si>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</si>
  <si>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</si>
  <si>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</si>
  <si>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</si>
  <si>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</si>
  <si>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</si>
  <si>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</si>
  <si>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</si>
  <si>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</si>
  <si>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</si>
  <si>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</si>
  <si>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</si>
  <si>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</si>
  <si>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</si>
  <si>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</si>
  <si>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</si>
  <si>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</si>
  <si>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</si>
  <si>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</si>
  <si>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</si>
  <si>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</si>
  <si>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</si>
  <si>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</si>
  <si>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</si>
  <si>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</si>
  <si>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</si>
  <si>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</si>
  <si>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</si>
  <si>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</si>
  <si>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</si>
  <si>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</si>
  <si>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</si>
  <si>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</si>
  <si>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</si>
  <si>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</si>
  <si>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</si>
  <si>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</si>
  <si>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</si>
  <si>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</si>
  <si>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</si>
  <si>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</si>
  <si>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</si>
  <si>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</si>
  <si>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</si>
  <si>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</si>
  <si>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</si>
  <si>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</si>
  <si>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</si>
  <si>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</si>
  <si>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</si>
  <si>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</si>
  <si>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</si>
  <si>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</si>
  <si>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</si>
  <si>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</si>
  <si>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</si>
  <si>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</si>
  <si>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</si>
  <si>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</si>
  <si>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</si>
  <si>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</si>
  <si>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</si>
  <si>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</si>
  <si>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</si>
  <si>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</si>
  <si>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</si>
  <si>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</si>
  <si>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</si>
  <si>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</si>
  <si>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</si>
  <si>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</si>
  <si>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</si>
  <si>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</si>
  <si>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</si>
  <si>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</si>
  <si>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</si>
  <si>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</si>
  <si>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</si>
  <si>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</si>
  <si>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</si>
  <si>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</si>
  <si>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</si>
  <si>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</si>
  <si>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</si>
  <si>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</si>
  <si>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</si>
  <si>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</si>
  <si>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</si>
  <si>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</si>
  <si>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</si>
  <si>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</si>
  <si>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</si>
  <si>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</si>
  <si>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</si>
  <si>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</si>
  <si>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</si>
  <si>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</si>
  <si>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</si>
  <si>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</si>
  <si>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</si>
  <si>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</si>
  <si>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</si>
  <si>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</si>
  <si>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</si>
  <si>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</si>
  <si>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</si>
  <si>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</si>
  <si>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</si>
  <si>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</si>
  <si>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</si>
  <si>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</si>
  <si>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</si>
  <si>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</si>
  <si>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</si>
  <si>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</si>
  <si>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</si>
  <si>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</si>
  <si>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</si>
  <si>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</si>
  <si>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</si>
  <si>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</si>
  <si>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</si>
  <si>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</si>
  <si>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</si>
  <si>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</si>
  <si>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</si>
  <si>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</si>
  <si>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</si>
  <si>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</si>
  <si>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</si>
  <si>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</si>
  <si>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</si>
  <si>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</si>
  <si>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</si>
  <si>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</si>
  <si>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</si>
  <si>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</si>
  <si>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</si>
  <si>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</si>
  <si>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</si>
  <si>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</si>
  <si>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</si>
  <si>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</si>
  <si>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</si>
  <si>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</si>
  <si>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</si>
  <si>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</si>
  <si>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</si>
  <si>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</si>
  <si>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</si>
  <si>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</si>
  <si>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</si>
  <si>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</si>
  <si>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</si>
  <si>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</si>
  <si>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</si>
  <si>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</si>
  <si>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</si>
  <si>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</si>
  <si>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</si>
  <si>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</si>
  <si>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</si>
  <si>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</si>
  <si>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</si>
  <si>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</si>
  <si>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</si>
  <si>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</si>
  <si>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</si>
  <si>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</si>
  <si>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</si>
  <si>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</si>
  <si>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</si>
  <si>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</si>
  <si>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</si>
  <si>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</si>
  <si>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</si>
  <si>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</si>
  <si>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</si>
  <si>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</si>
  <si>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</si>
  <si>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</si>
  <si>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</si>
  <si>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</si>
  <si>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</si>
  <si>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</si>
  <si>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</si>
  <si>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</si>
  <si>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</si>
  <si>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</si>
  <si>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</si>
  <si>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</si>
  <si>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</si>
  <si>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</si>
  <si>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</si>
  <si>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</si>
  <si>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</si>
  <si>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</si>
  <si>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</si>
  <si>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</si>
  <si>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</si>
  <si>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</si>
  <si>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</si>
  <si>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</si>
  <si>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</si>
  <si>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</si>
  <si>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</si>
  <si>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</si>
  <si>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</si>
  <si>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</si>
  <si>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</si>
  <si>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</si>
  <si>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</si>
  <si>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</si>
  <si>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</si>
  <si>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</si>
  <si>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</si>
  <si>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</si>
  <si>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</si>
  <si>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</si>
  <si>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</si>
  <si>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</si>
  <si>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</si>
  <si>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</si>
  <si>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</si>
  <si>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</si>
  <si>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</si>
  <si>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</si>
  <si>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</si>
  <si>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</si>
  <si>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</si>
  <si>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</si>
  <si>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</si>
  <si>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</si>
  <si>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</si>
  <si>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</si>
  <si>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</si>
  <si>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</si>
  <si>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</si>
  <si>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</si>
  <si>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</si>
  <si>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</si>
  <si>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</si>
  <si>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</si>
  <si>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</si>
  <si>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</si>
  <si>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</si>
  <si>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</si>
  <si>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</si>
  <si>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</si>
  <si>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</si>
  <si>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</si>
  <si>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</si>
  <si>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</si>
  <si>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</si>
  <si>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</si>
  <si>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</si>
  <si>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</si>
  <si>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</si>
  <si>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</si>
  <si>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</si>
  <si>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</si>
  <si>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</si>
  <si>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</si>
  <si>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</si>
  <si>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</si>
  <si>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</si>
  <si>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</si>
  <si>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</si>
  <si>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</si>
  <si>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</si>
  <si>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</si>
  <si>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</si>
  <si>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</si>
  <si>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</si>
  <si>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</si>
  <si>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</si>
  <si>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</si>
  <si>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</si>
  <si>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</si>
  <si>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</si>
  <si>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</si>
  <si>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</si>
  <si>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</si>
  <si>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</si>
  <si>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</si>
  <si>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</si>
  <si>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</si>
  <si>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</si>
  <si>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</si>
  <si>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</si>
  <si>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</si>
  <si>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</si>
  <si>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</si>
  <si>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</si>
  <si>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</si>
  <si>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</si>
  <si>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</si>
  <si>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</si>
  <si>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</si>
  <si>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</si>
  <si>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</si>
  <si>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</si>
  <si>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</si>
  <si>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</si>
  <si>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</si>
  <si>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</si>
  <si>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</si>
  <si>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</si>
  <si>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</si>
  <si>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</si>
  <si>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</si>
  <si>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</si>
  <si>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</si>
  <si>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</si>
  <si>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</si>
  <si>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</si>
  <si>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</si>
  <si>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</si>
  <si>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</si>
  <si>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</si>
  <si>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</si>
  <si>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</si>
  <si>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</si>
  <si>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</si>
  <si>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</si>
  <si>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</si>
  <si>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</si>
  <si>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</si>
  <si>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</si>
  <si>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</si>
  <si>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</si>
  <si>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</si>
  <si>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</si>
  <si>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</si>
  <si>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</si>
  <si>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</si>
  <si>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</si>
  <si>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</si>
  <si>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</si>
  <si>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</si>
  <si>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</si>
  <si>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</si>
  <si>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</si>
  <si>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</si>
  <si>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</si>
  <si>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</si>
  <si>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</si>
  <si>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</si>
  <si>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</si>
  <si>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</si>
  <si>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</si>
  <si>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</si>
  <si>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</si>
  <si>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</si>
  <si>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</si>
  <si>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</si>
  <si>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</si>
  <si>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</si>
  <si>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</si>
  <si>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</si>
  <si>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</si>
  <si>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</si>
  <si>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</si>
  <si>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</si>
  <si>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</si>
  <si>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</si>
  <si>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</si>
  <si>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</si>
  <si>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</si>
  <si>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</si>
  <si>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</si>
  <si>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</si>
  <si>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</si>
  <si>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</si>
  <si>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</si>
  <si>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</si>
  <si>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</si>
  <si>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</si>
  <si>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</si>
  <si>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</si>
  <si>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</si>
  <si>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</si>
  <si>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</si>
  <si>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</si>
  <si>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</si>
  <si>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</si>
  <si>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</si>
  <si>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</si>
  <si>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</si>
  <si>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</si>
  <si>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</si>
  <si>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</si>
  <si>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</si>
  <si>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</si>
  <si>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</si>
  <si>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</si>
  <si>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</si>
  <si>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</si>
  <si>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</si>
  <si>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</si>
  <si>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</si>
  <si>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</si>
  <si>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</si>
  <si>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</si>
  <si>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</si>
  <si>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</si>
  <si>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</si>
  <si>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</si>
  <si>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</si>
  <si>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</si>
  <si>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</si>
  <si>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</si>
  <si>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</si>
  <si>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</si>
  <si>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</si>
  <si>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</si>
  <si>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</si>
  <si>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</si>
  <si>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</si>
  <si>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</si>
  <si>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</si>
  <si>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</si>
  <si>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</si>
  <si>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</si>
  <si>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</si>
  <si>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</si>
  <si>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</si>
  <si>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</si>
  <si>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</si>
  <si>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</si>
  <si>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</si>
  <si>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</si>
  <si>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</si>
  <si>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</si>
  <si>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</si>
  <si>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</si>
  <si>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</si>
  <si>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</si>
  <si>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</si>
  <si>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</si>
  <si>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</si>
  <si>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</si>
  <si>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</si>
  <si>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</si>
  <si>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</si>
  <si>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</si>
  <si>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</si>
  <si>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</si>
  <si>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</si>
  <si>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</si>
  <si>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</si>
  <si>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</si>
  <si>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</si>
  <si>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</si>
  <si>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</si>
  <si>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</si>
  <si>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</si>
  <si>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</si>
  <si>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</si>
  <si>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</si>
  <si>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</si>
  <si>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</si>
  <si>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</si>
  <si>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</si>
  <si>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</si>
  <si>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</si>
  <si>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</si>
  <si>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</si>
  <si>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</si>
  <si>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</si>
  <si>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</si>
  <si>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</si>
  <si>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</si>
  <si>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</si>
  <si>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</si>
  <si>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</si>
  <si>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</si>
  <si>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</si>
  <si>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</si>
  <si>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</si>
  <si>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</si>
  <si>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</si>
  <si>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</si>
  <si>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</si>
  <si>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</si>
  <si>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</si>
  <si>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</si>
  <si>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</si>
  <si>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</si>
  <si>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</si>
  <si>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</si>
  <si>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</si>
  <si>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</si>
  <si>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</si>
  <si>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</si>
  <si>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</si>
  <si>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</si>
  <si>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</si>
  <si>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</si>
  <si>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</si>
  <si>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</si>
  <si>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</si>
  <si>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</si>
  <si>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</si>
  <si>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</si>
  <si>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</si>
  <si>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</si>
  <si>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</si>
  <si>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</si>
  <si>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</si>
  <si>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</si>
  <si>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</si>
  <si>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</si>
  <si>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</si>
  <si>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</si>
  <si>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</si>
  <si>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</si>
  <si>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</si>
  <si>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</si>
  <si>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</si>
  <si>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</si>
  <si>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</si>
  <si>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</si>
  <si>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</si>
  <si>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</si>
  <si>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</si>
  <si>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</si>
  <si>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</si>
  <si>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</si>
  <si>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</si>
  <si>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</si>
  <si>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</si>
  <si>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</si>
  <si>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</si>
  <si>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</si>
  <si>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</si>
  <si>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</si>
  <si>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</si>
  <si>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</si>
  <si>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</si>
  <si>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</si>
  <si>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</si>
  <si>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</si>
  <si>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</si>
  <si>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</si>
  <si>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</si>
  <si>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</si>
  <si>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</si>
  <si>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</si>
  <si>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</si>
  <si>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</si>
  <si>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</si>
  <si>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</si>
  <si>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</si>
  <si>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</si>
  <si>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</si>
  <si>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</si>
  <si>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</si>
  <si>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</si>
  <si>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</si>
  <si>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</si>
  <si>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</si>
  <si>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</si>
  <si>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</si>
  <si>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</si>
  <si>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</si>
  <si>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</si>
  <si>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</si>
  <si>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</si>
  <si>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</si>
  <si>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</si>
  <si>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</si>
  <si>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</si>
  <si>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</si>
  <si>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</si>
  <si>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</si>
  <si>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</si>
  <si>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</si>
  <si>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</si>
  <si>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</si>
  <si>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</si>
  <si>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</si>
  <si>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</si>
  <si>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</si>
  <si>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</si>
  <si>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</si>
  <si>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</si>
  <si>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</si>
  <si>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</si>
  <si>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</si>
  <si>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</si>
  <si>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</si>
  <si>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</si>
  <si>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</si>
  <si>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</si>
  <si>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</si>
  <si>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</si>
  <si>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</si>
  <si>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</si>
  <si>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</si>
  <si>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</si>
  <si>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</si>
  <si>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</si>
  <si>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</si>
  <si>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</si>
  <si>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</si>
  <si>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</si>
  <si>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</si>
  <si>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</si>
  <si>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</si>
  <si>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</si>
  <si>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</si>
  <si>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</si>
  <si>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</si>
  <si>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</si>
  <si>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</si>
  <si>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</si>
  <si>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</si>
  <si>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</si>
  <si>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</si>
  <si>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</si>
  <si>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</si>
  <si>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</si>
  <si>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</si>
  <si>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</si>
  <si>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</si>
  <si>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</si>
  <si>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</si>
  <si>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</si>
  <si>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</si>
  <si>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</si>
  <si>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</si>
  <si>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</si>
  <si>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</si>
  <si>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</si>
  <si>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</si>
  <si>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</si>
  <si>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</si>
  <si>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</si>
  <si>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</si>
  <si>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</si>
  <si>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</si>
  <si>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</si>
  <si>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</si>
  <si>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</si>
  <si>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</si>
  <si>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</si>
  <si>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</si>
  <si>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</si>
  <si>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</si>
  <si>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</si>
  <si>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</si>
  <si>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</si>
  <si>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</si>
  <si>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</si>
  <si>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</si>
  <si>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</si>
  <si>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</si>
  <si>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</si>
  <si>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</si>
  <si>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</si>
  <si>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</si>
  <si>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</si>
  <si>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</si>
  <si>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</si>
  <si>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</si>
  <si>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</si>
  <si>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</si>
  <si>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</si>
  <si>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</si>
  <si>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</si>
  <si>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</si>
  <si>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</si>
  <si>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</si>
  <si>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</si>
  <si>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</si>
  <si>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</si>
  <si>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</si>
  <si>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</si>
  <si>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</si>
  <si>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</si>
  <si>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</si>
  <si>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</si>
  <si>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</si>
  <si>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</si>
  <si>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</si>
  <si>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</si>
  <si>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</si>
  <si>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</si>
  <si>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</si>
  <si>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</si>
  <si>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</si>
  <si>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</si>
  <si>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</si>
  <si>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</si>
  <si>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</si>
  <si>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</si>
  <si>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</si>
  <si>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</si>
  <si>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</si>
  <si>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</si>
  <si>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</si>
  <si>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</si>
  <si>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</si>
  <si>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</si>
  <si>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</si>
  <si>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</si>
  <si>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</si>
  <si>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</si>
  <si>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</si>
  <si>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</si>
  <si>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</si>
  <si>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</si>
  <si>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</si>
  <si>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</si>
  <si>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</si>
  <si>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</si>
  <si>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</si>
  <si>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</si>
  <si>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</si>
  <si>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</si>
  <si>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</si>
  <si>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</si>
  <si>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</si>
  <si>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</si>
  <si>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</si>
  <si>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</si>
  <si>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</si>
  <si>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</si>
  <si>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</si>
  <si>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</si>
  <si>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</si>
  <si>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</si>
  <si>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</si>
  <si>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</si>
  <si>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</si>
  <si>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</si>
  <si>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</si>
  <si>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</si>
  <si>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</si>
  <si>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</si>
  <si>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</si>
  <si>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</si>
  <si>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</si>
  <si>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</si>
  <si>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</si>
  <si>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</si>
  <si>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</si>
  <si>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</si>
  <si>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</si>
  <si>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</si>
  <si>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</si>
  <si>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</si>
  <si>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</si>
  <si>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</si>
  <si>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</si>
  <si>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</si>
  <si>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</si>
  <si>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</si>
  <si>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</si>
  <si>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</si>
  <si>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</si>
  <si>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</si>
  <si>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</si>
  <si>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</si>
  <si>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</si>
  <si>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</si>
  <si>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</si>
  <si>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</si>
  <si>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</si>
  <si>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</si>
  <si>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</si>
  <si>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</si>
  <si>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</si>
  <si>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</si>
  <si>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</si>
  <si>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</si>
  <si>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</si>
  <si>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</si>
  <si>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</si>
  <si>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</si>
  <si>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</si>
  <si>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</si>
  <si>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</si>
  <si>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</si>
  <si>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</si>
  <si>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</si>
  <si>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</si>
  <si>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</si>
  <si>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</si>
  <si>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</si>
  <si>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</si>
  <si>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</si>
  <si>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</si>
  <si>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</si>
  <si>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</si>
  <si>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</si>
  <si>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</si>
  <si>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</si>
  <si>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</si>
  <si>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</si>
  <si>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</si>
  <si>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</si>
  <si>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</si>
  <si>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</si>
  <si>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</si>
  <si>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</si>
  <si>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</si>
  <si>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</si>
  <si>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</si>
  <si>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</si>
  <si>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</si>
  <si>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</si>
  <si>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</si>
  <si>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</si>
  <si>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</si>
  <si>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</si>
  <si>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</si>
  <si>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</si>
  <si>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</si>
  <si>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</si>
  <si>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</si>
  <si>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</si>
  <si>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</si>
  <si>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</si>
  <si>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</si>
  <si>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</si>
  <si>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</si>
  <si>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</si>
  <si>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</si>
  <si>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</si>
  <si>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</si>
  <si>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</si>
  <si>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</si>
  <si>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</si>
  <si>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</si>
  <si>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</si>
  <si>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</si>
  <si>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</si>
  <si>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</si>
  <si>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</si>
  <si>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</si>
  <si>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</si>
  <si>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</si>
  <si>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</si>
  <si>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</si>
  <si>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</si>
  <si>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</si>
  <si>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</si>
  <si>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</si>
  <si>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</si>
  <si>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</si>
  <si>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</si>
  <si>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</si>
  <si>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</si>
  <si>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</si>
  <si>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</si>
  <si>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</si>
  <si>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</si>
  <si>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</si>
  <si>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</si>
  <si>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</si>
  <si>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</si>
  <si>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</si>
  <si>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</si>
  <si>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</si>
  <si>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</si>
  <si>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</si>
  <si>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</si>
  <si>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</si>
  <si>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</si>
  <si>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</si>
  <si>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</si>
  <si>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</si>
  <si>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</si>
  <si>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</si>
  <si>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</si>
  <si>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</si>
  <si>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</si>
  <si>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</si>
  <si>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</si>
  <si>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</si>
  <si>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</si>
  <si>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</si>
  <si>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</si>
  <si>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</si>
  <si>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</si>
  <si>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</si>
  <si>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</si>
  <si>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</si>
  <si>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</si>
  <si>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</si>
  <si>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</si>
  <si>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</si>
  <si>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</si>
  <si>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</si>
  <si>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</si>
  <si>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</si>
  <si>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</si>
  <si>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</si>
  <si>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</si>
  <si>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</si>
  <si>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</si>
  <si>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</si>
  <si>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</si>
  <si>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</si>
  <si>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</si>
  <si>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</si>
  <si>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</si>
  <si>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</si>
  <si>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</si>
  <si>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</si>
  <si>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</si>
  <si>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</si>
  <si>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</si>
  <si>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</si>
  <si>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</si>
  <si>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</si>
  <si>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</si>
  <si>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</si>
  <si>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</si>
  <si>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</si>
  <si>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</si>
  <si>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</si>
  <si>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</si>
  <si>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</si>
  <si>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</si>
  <si>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</si>
  <si>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</si>
  <si>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</si>
  <si>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</si>
  <si>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</si>
  <si>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</si>
  <si>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</si>
  <si>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</si>
  <si>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</si>
  <si>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</si>
  <si>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</si>
  <si>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</si>
  <si>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</si>
  <si>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</si>
  <si>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</si>
  <si>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</si>
  <si>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</si>
  <si>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</si>
  <si>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</si>
  <si>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</si>
  <si>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</si>
  <si>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</si>
  <si>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</si>
  <si>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</si>
  <si>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</si>
  <si>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</si>
  <si>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</si>
  <si>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</si>
  <si>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</si>
  <si>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</si>
  <si>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</si>
  <si>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</si>
  <si>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</si>
  <si>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</si>
  <si>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</si>
  <si>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</si>
  <si>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</si>
  <si>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</si>
  <si>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</si>
  <si>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</si>
  <si>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</si>
  <si>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</si>
  <si>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</si>
  <si>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</si>
  <si>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</si>
  <si>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</si>
  <si>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</si>
  <si>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</si>
  <si>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</si>
  <si>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</si>
  <si>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</si>
  <si>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</si>
  <si>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</si>
  <si>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</si>
  <si>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</si>
  <si>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</si>
  <si>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</si>
  <si>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</si>
  <si>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</si>
  <si>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</si>
  <si>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</si>
  <si>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</si>
  <si>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</si>
  <si>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</si>
  <si>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</si>
  <si>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</si>
  <si>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</si>
  <si>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</si>
  <si>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</si>
  <si>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</si>
  <si>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</si>
  <si>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</si>
  <si>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</si>
  <si>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</si>
  <si>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</si>
  <si>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</si>
  <si>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</si>
  <si>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</si>
  <si>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</si>
  <si>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</si>
  <si>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</si>
  <si>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</si>
  <si>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</si>
  <si>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</si>
  <si>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</si>
  <si>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</si>
  <si>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</si>
  <si>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</si>
  <si>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</si>
  <si>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</si>
  <si>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</si>
  <si>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</si>
  <si>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</si>
  <si>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</si>
  <si>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</si>
  <si>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</si>
  <si>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</si>
  <si>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</si>
  <si>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</si>
  <si>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</si>
  <si>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</si>
  <si>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</si>
  <si>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</si>
  <si>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</si>
  <si>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</si>
  <si>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</si>
  <si>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</si>
  <si>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</si>
  <si>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</si>
  <si>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</si>
  <si>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</si>
  <si>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</si>
  <si>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</si>
  <si>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</si>
  <si>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</si>
  <si>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</si>
  <si>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</si>
  <si>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</si>
  <si>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</si>
  <si>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</si>
  <si>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</si>
  <si>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</si>
  <si>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</si>
  <si>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</si>
  <si>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</si>
  <si>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</si>
  <si>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</si>
  <si>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</si>
  <si>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</si>
  <si>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</si>
  <si>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</si>
  <si>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</si>
  <si>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</si>
  <si>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</si>
  <si>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</si>
  <si>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</si>
  <si>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</si>
  <si>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</si>
  <si>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</si>
  <si>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</si>
  <si>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</si>
  <si>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</si>
  <si>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</si>
  <si>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</si>
  <si>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</si>
  <si>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</si>
  <si>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</si>
  <si>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</si>
  <si>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</si>
  <si>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</si>
  <si>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</si>
  <si>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</si>
  <si>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</si>
  <si>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</si>
  <si>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</si>
  <si>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</si>
  <si>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</si>
  <si>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</si>
  <si>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</si>
  <si>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</si>
  <si>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</si>
  <si>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</si>
  <si>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</si>
  <si>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</si>
  <si>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</si>
  <si>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</si>
  <si>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</si>
  <si>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</si>
  <si>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</si>
  <si>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</si>
  <si>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</si>
  <si>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</si>
  <si>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</si>
  <si>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</si>
  <si>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</si>
  <si>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</si>
  <si>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</si>
  <si>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</si>
  <si>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</si>
  <si>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</si>
  <si>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</si>
  <si>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</si>
  <si>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</si>
  <si>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</si>
  <si>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</si>
  <si>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</si>
  <si>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</si>
  <si>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</si>
  <si>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</si>
  <si>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</si>
  <si>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</si>
  <si>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</si>
  <si>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</si>
  <si>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</si>
  <si>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</si>
  <si>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</si>
  <si>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</si>
  <si>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</si>
  <si>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</si>
  <si>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</si>
  <si>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</si>
  <si>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</si>
  <si>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</si>
  <si>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</si>
  <si>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</si>
  <si>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</si>
  <si>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</si>
  <si>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</si>
  <si>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</si>
  <si>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</si>
  <si>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</si>
  <si>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</si>
  <si>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</si>
  <si>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</si>
  <si>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</si>
  <si>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</si>
  <si>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</si>
  <si>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</si>
  <si>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</si>
  <si>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</si>
  <si>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</si>
  <si>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</si>
  <si>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</si>
  <si>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</si>
  <si>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</si>
  <si>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</si>
  <si>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</si>
  <si>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</si>
  <si>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</si>
  <si>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</si>
  <si>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</si>
  <si>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</si>
  <si>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</si>
  <si>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</si>
  <si>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</si>
  <si>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</si>
  <si>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</si>
  <si>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</si>
  <si>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</si>
  <si>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</si>
  <si>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</si>
  <si>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</si>
  <si>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</si>
  <si>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</si>
  <si>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</si>
  <si>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</si>
  <si>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</si>
  <si>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</si>
  <si>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</si>
  <si>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</si>
  <si>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</si>
  <si>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</si>
  <si>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</si>
  <si>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</si>
  <si>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</si>
  <si>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</si>
  <si>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</si>
  <si>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</si>
  <si>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</si>
  <si>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</si>
  <si>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</si>
  <si>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</si>
  <si>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</si>
  <si>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</si>
  <si>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</si>
  <si>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</si>
  <si>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</si>
  <si>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</si>
  <si>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</si>
  <si>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</si>
  <si>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</si>
  <si>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</si>
  <si>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</si>
  <si>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</si>
  <si>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</si>
  <si>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</si>
  <si>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</si>
  <si>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</si>
  <si>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</si>
  <si>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</si>
  <si>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</si>
  <si>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</si>
  <si>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</si>
  <si>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</si>
  <si>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</si>
  <si>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</si>
  <si>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</si>
  <si>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</si>
  <si>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</si>
  <si>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</si>
  <si>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</si>
  <si>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</si>
  <si>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</si>
  <si>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</si>
  <si>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</si>
  <si>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</si>
  <si>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</si>
  <si>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</si>
  <si>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</si>
  <si>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</si>
  <si>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</si>
  <si>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</si>
  <si>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</si>
  <si>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</si>
  <si>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</si>
  <si>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</si>
  <si>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</si>
  <si>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</si>
  <si>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</si>
  <si>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</si>
  <si>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</si>
  <si>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</si>
  <si>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</si>
  <si>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</si>
  <si>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</si>
  <si>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</si>
  <si>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</si>
  <si>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</si>
  <si>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</si>
  <si>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</si>
  <si>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</si>
  <si>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</si>
  <si>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</si>
  <si>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</si>
  <si>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</si>
  <si>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</si>
  <si>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</si>
  <si>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</si>
  <si>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</si>
  <si>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</si>
  <si>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</si>
  <si>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</si>
  <si>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</si>
  <si>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</si>
  <si>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</si>
  <si>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</si>
  <si>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</si>
  <si>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</si>
  <si>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</si>
  <si>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</si>
  <si>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</si>
  <si>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</si>
  <si>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</si>
  <si>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</si>
  <si>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</si>
  <si>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</si>
  <si>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</si>
  <si>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</si>
  <si>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</si>
  <si>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</si>
  <si>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</si>
  <si>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</si>
  <si>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</si>
  <si>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</si>
  <si>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</si>
  <si>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</si>
  <si>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</si>
  <si>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</si>
  <si>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</si>
  <si>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</si>
  <si>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</si>
  <si>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</si>
  <si>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</si>
  <si>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</si>
  <si>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</si>
  <si>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</si>
  <si>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</si>
  <si>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</si>
  <si>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</si>
  <si>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</si>
  <si>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</si>
  <si>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</si>
  <si>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</si>
  <si>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</si>
  <si>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</si>
  <si>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</si>
  <si>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</si>
  <si>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</si>
  <si>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</si>
  <si>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</si>
  <si>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</si>
  <si>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</si>
  <si>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</si>
  <si>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</si>
  <si>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</si>
  <si>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</si>
  <si>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</si>
  <si>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</si>
  <si>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</si>
  <si>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</si>
  <si>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</si>
  <si>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</si>
  <si>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</si>
  <si>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</si>
  <si>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</si>
  <si>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</si>
  <si>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</si>
  <si>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</si>
  <si>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</si>
  <si>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</si>
  <si>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</si>
  <si>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</si>
  <si>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</si>
  <si>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</si>
  <si>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</si>
  <si>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</si>
  <si>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</si>
  <si>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</si>
  <si>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</si>
  <si>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</si>
  <si>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</si>
  <si>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</si>
  <si>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</si>
  <si>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</si>
  <si>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</si>
  <si>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</si>
  <si>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</si>
  <si>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</si>
  <si>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</si>
  <si>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</si>
  <si>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</si>
  <si>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</si>
  <si>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</si>
  <si>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</si>
  <si>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</si>
  <si>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</si>
  <si>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</si>
  <si>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</si>
  <si>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</si>
  <si>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</si>
  <si>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</si>
  <si>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</si>
  <si>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</si>
  <si>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</si>
  <si>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</si>
  <si>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</si>
  <si>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</si>
  <si>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</si>
  <si>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</si>
  <si>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</si>
  <si>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</si>
  <si>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</si>
  <si>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</si>
  <si>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</si>
  <si>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</si>
  <si>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</si>
  <si>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</si>
  <si>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</si>
  <si>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</si>
  <si>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</si>
  <si>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</si>
  <si>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</si>
  <si>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</si>
  <si>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</si>
  <si>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</si>
  <si>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</si>
  <si>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</si>
  <si>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</si>
  <si>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</si>
  <si>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</si>
  <si>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</si>
  <si>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</si>
  <si>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</si>
  <si>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</si>
  <si>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</si>
  <si>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</si>
  <si>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</si>
  <si>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</si>
  <si>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</si>
  <si>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</si>
  <si>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</si>
  <si>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</si>
  <si>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</si>
  <si>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</si>
  <si>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</si>
  <si>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</si>
  <si>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</si>
  <si>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</si>
  <si>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</si>
  <si>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</si>
  <si>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</si>
  <si>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</si>
  <si>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</si>
  <si>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</si>
  <si>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</si>
  <si>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</si>
  <si>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</si>
  <si>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</si>
  <si>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</si>
  <si>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</si>
  <si>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</si>
  <si>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</si>
  <si>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</si>
  <si>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</si>
  <si>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</si>
  <si>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</si>
  <si>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</si>
  <si>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</si>
  <si>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</si>
  <si>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</si>
  <si>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</si>
  <si>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</si>
  <si>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</si>
  <si>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</si>
  <si>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</si>
  <si>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</si>
  <si>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</si>
  <si>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</si>
  <si>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</si>
  <si>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</si>
  <si>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</si>
  <si>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</si>
  <si>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</si>
  <si>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</si>
  <si>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</si>
  <si>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</si>
  <si>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</si>
  <si>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</si>
  <si>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</si>
  <si>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</si>
  <si>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</si>
  <si>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</si>
  <si>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</si>
  <si>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</si>
  <si>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</si>
  <si>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</si>
  <si>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</si>
  <si>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</si>
  <si>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</si>
  <si>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</si>
  <si>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</si>
  <si>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</si>
  <si>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</si>
  <si>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</si>
  <si>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</si>
  <si>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</si>
  <si>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</si>
  <si>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</si>
  <si>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</si>
  <si>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</si>
  <si>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</si>
  <si>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</si>
  <si>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</si>
  <si>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</si>
  <si>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</si>
  <si>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</si>
  <si>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</si>
  <si>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</si>
  <si>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</si>
  <si>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</si>
  <si>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</si>
  <si>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</si>
  <si>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</si>
  <si>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</si>
  <si>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</si>
  <si>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</si>
  <si>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</si>
  <si>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</si>
  <si>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</si>
  <si>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</si>
  <si>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</si>
  <si>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</si>
  <si>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</si>
  <si>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</si>
  <si>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</si>
  <si>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</si>
  <si>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</si>
  <si>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</si>
  <si>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</si>
  <si>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</si>
  <si>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</si>
  <si>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</si>
  <si>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</si>
  <si>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</si>
  <si>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</si>
  <si>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</si>
  <si>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</si>
  <si>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</si>
  <si>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</si>
  <si>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</si>
  <si>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</si>
  <si>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</si>
  <si>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</si>
  <si>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</si>
  <si>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</si>
  <si>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</si>
  <si>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</si>
  <si>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</si>
  <si>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</si>
  <si>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</si>
  <si>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</si>
  <si>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</si>
  <si>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</si>
  <si>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</si>
  <si>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</si>
  <si>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</si>
  <si>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</si>
  <si>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</si>
  <si>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</si>
  <si>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</si>
  <si>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</si>
  <si>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</si>
  <si>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</si>
  <si>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</si>
  <si>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</si>
  <si>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</si>
  <si>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</si>
  <si>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</si>
  <si>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</si>
  <si>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</si>
  <si>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</si>
  <si>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</si>
  <si>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</si>
  <si>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</si>
  <si>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</si>
  <si>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</si>
  <si>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</si>
  <si>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</si>
  <si>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</si>
  <si>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</si>
  <si>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</si>
  <si>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</si>
  <si>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</si>
  <si>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</si>
  <si>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</si>
  <si>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</si>
  <si>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</si>
  <si>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</si>
  <si>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</si>
  <si>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</si>
  <si>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</si>
  <si>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</si>
  <si>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</si>
  <si>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</si>
  <si>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</si>
  <si>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</si>
  <si>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</si>
  <si>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</si>
  <si>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</si>
  <si>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</si>
  <si>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</si>
  <si>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</si>
  <si>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</si>
  <si>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</si>
  <si>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</si>
  <si>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</si>
  <si>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</si>
  <si>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</si>
  <si>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</si>
  <si>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</si>
  <si>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</si>
  <si>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</si>
  <si>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</si>
  <si>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</si>
  <si>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</si>
  <si>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</si>
  <si>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</si>
  <si>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</si>
  <si>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</si>
  <si>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</si>
  <si>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</si>
  <si>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</si>
  <si>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</si>
  <si>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</si>
  <si>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</si>
  <si>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</si>
  <si>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</si>
  <si>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</si>
  <si>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</si>
  <si>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</si>
  <si>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</si>
  <si>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</si>
  <si>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</si>
  <si>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</si>
  <si>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</si>
  <si>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</si>
  <si>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</si>
  <si>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</si>
  <si>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</si>
  <si>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</si>
  <si>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</si>
  <si>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</si>
  <si>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</si>
  <si>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</si>
  <si>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</si>
  <si>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</si>
  <si>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</si>
  <si>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</si>
  <si>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</si>
  <si>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</si>
  <si>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</si>
  <si>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</si>
  <si>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</si>
  <si>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</si>
  <si>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</si>
  <si>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</si>
  <si>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</si>
  <si>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</si>
  <si>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</si>
  <si>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</si>
  <si>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</si>
  <si>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</si>
  <si>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</si>
  <si>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</si>
  <si>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</si>
  <si>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</si>
  <si>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</si>
  <si>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</si>
  <si>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</si>
  <si>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</si>
  <si>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</si>
  <si>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</si>
  <si>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</si>
  <si>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</si>
  <si>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</si>
  <si>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</si>
  <si>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</si>
  <si>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</si>
  <si>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</si>
  <si>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</si>
  <si>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</si>
  <si>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</si>
  <si>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</si>
  <si>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</si>
  <si>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</si>
  <si>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</si>
  <si>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</si>
  <si>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</si>
  <si>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</si>
  <si>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</si>
  <si>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</si>
  <si>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</si>
  <si>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</si>
  <si>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</si>
  <si>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</si>
  <si>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</si>
  <si>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</si>
  <si>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</si>
  <si>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</si>
  <si>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</si>
  <si>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</si>
  <si>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</si>
  <si>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</si>
  <si>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</si>
  <si>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</si>
  <si>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</si>
  <si>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</si>
  <si>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</si>
  <si>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</si>
  <si>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</si>
  <si>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</si>
  <si>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</si>
  <si>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</si>
  <si>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</si>
  <si>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</si>
  <si>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</si>
  <si>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</si>
  <si>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</si>
  <si>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</si>
  <si>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</si>
  <si>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</si>
  <si>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</si>
  <si>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</si>
  <si>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</si>
  <si>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</si>
  <si>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</si>
  <si>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</si>
  <si>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</si>
  <si>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</si>
  <si>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</si>
  <si>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</si>
  <si>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</si>
  <si>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</si>
  <si>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</si>
  <si>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</si>
  <si>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</si>
  <si>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</si>
  <si>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</si>
  <si>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</si>
  <si>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</si>
  <si>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</si>
  <si>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</si>
  <si>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</si>
  <si>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</si>
  <si>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</si>
  <si>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</si>
  <si>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</si>
  <si>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</si>
  <si>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</si>
  <si>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</si>
  <si>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</si>
  <si>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</si>
  <si>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</si>
  <si>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</si>
  <si>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</si>
  <si>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</si>
  <si>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</si>
  <si>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</si>
  <si>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</si>
  <si>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</si>
  <si>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</si>
  <si>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</si>
  <si>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</si>
  <si>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</si>
  <si>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</si>
  <si>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</si>
  <si>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</si>
  <si>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</si>
  <si>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</si>
  <si>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</si>
  <si>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</si>
  <si>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</si>
  <si>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</si>
  <si>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</si>
  <si>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</si>
  <si>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</si>
  <si>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</si>
  <si>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</si>
  <si>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</si>
  <si>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</si>
  <si>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</si>
  <si>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</si>
  <si>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</si>
  <si>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</si>
  <si>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</si>
  <si>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</si>
  <si>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</si>
  <si>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</si>
  <si>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</si>
  <si>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</si>
  <si>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</si>
  <si>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</si>
  <si>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</si>
  <si>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</si>
  <si>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</si>
  <si>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</si>
  <si>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</si>
  <si>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</si>
  <si>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</si>
  <si>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</si>
  <si>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</si>
  <si>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</si>
  <si>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</si>
  <si>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</si>
  <si>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</si>
  <si>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</si>
  <si>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</si>
  <si>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</si>
  <si>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</si>
  <si>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</si>
  <si>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</si>
  <si>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</si>
  <si>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</si>
  <si>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</si>
  <si>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</si>
  <si>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</si>
  <si>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</si>
  <si>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</si>
  <si>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</si>
  <si>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</si>
  <si>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</si>
  <si>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</si>
  <si>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</si>
  <si>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</si>
  <si>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</si>
  <si>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</si>
  <si>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</si>
  <si>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</si>
  <si>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</si>
  <si>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</si>
  <si>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</si>
  <si>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</si>
  <si>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</si>
  <si>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</si>
  <si>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</si>
  <si>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</si>
  <si>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</si>
  <si>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</si>
  <si>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</si>
  <si>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</si>
  <si>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</si>
  <si>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</si>
  <si>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</si>
  <si>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</si>
  <si>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</si>
  <si>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</si>
  <si>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</si>
  <si>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</si>
  <si>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</si>
  <si>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</si>
  <si>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</si>
  <si>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</si>
  <si>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</si>
  <si>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</si>
  <si>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</si>
  <si>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</si>
  <si>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</si>
  <si>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</si>
  <si>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</si>
  <si>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</si>
  <si>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</si>
  <si>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</si>
  <si>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</si>
  <si>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</si>
  <si>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</si>
  <si>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</si>
  <si>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</si>
  <si>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</si>
  <si>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</si>
  <si>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</si>
  <si>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</si>
  <si>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</si>
  <si>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</si>
  <si>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</si>
  <si>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</si>
  <si>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</si>
  <si>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</si>
  <si>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</si>
  <si>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</si>
  <si>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</si>
  <si>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</si>
  <si>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</si>
  <si>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</si>
  <si>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</si>
  <si>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</si>
  <si>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</si>
  <si>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</si>
  <si>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</si>
  <si>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</si>
  <si>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</si>
  <si>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</si>
  <si>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</si>
  <si>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</si>
  <si>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</si>
  <si>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</si>
  <si>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</si>
  <si>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</si>
  <si>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</si>
  <si>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</si>
  <si>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</si>
  <si>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</si>
  <si>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</si>
  <si>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</si>
  <si>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</si>
  <si>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</si>
  <si>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</si>
  <si>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</si>
  <si>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</si>
  <si>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</si>
  <si>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</si>
  <si>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</si>
  <si>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</si>
  <si>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</si>
  <si>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</si>
  <si>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</si>
  <si>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</si>
  <si>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</si>
  <si>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</si>
  <si>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</si>
  <si>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</si>
  <si>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</si>
  <si>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</si>
  <si>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</si>
  <si>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</si>
  <si>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</si>
  <si>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</si>
  <si>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</si>
  <si>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</si>
  <si>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</si>
  <si>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</si>
  <si>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</si>
  <si>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</si>
  <si>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</si>
  <si>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</si>
  <si>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</si>
  <si>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</si>
  <si>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</si>
  <si>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</si>
  <si>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</si>
  <si>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</si>
  <si>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</si>
  <si>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</si>
  <si>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</si>
  <si>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</si>
  <si>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</si>
  <si>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</si>
  <si>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</si>
  <si>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</si>
  <si>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</si>
  <si>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</si>
  <si>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</si>
  <si>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</si>
  <si>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</si>
  <si>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</si>
  <si>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</si>
  <si>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</si>
  <si>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</si>
  <si>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</si>
  <si>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</si>
  <si>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</si>
  <si>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</si>
  <si>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</si>
  <si>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</si>
  <si>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</si>
  <si>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</si>
  <si>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</si>
  <si>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</si>
  <si>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</si>
  <si>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</si>
  <si>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</si>
  <si>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</si>
  <si>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</si>
  <si>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</si>
  <si>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</si>
  <si>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</si>
  <si>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</si>
  <si>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</si>
  <si>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</si>
  <si>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</si>
  <si>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</si>
  <si>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</si>
  <si>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</si>
  <si>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</si>
  <si>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</si>
  <si>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</si>
  <si>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</si>
  <si>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</si>
  <si>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</si>
  <si>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</si>
  <si>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</si>
  <si>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</si>
  <si>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</si>
  <si>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</si>
  <si>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</si>
  <si>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</si>
  <si>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</si>
  <si>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</si>
  <si>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</si>
  <si>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</si>
  <si>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</si>
  <si>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</si>
  <si>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</si>
  <si>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</si>
  <si>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</si>
  <si>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</si>
  <si>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</si>
  <si>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</si>
  <si>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</si>
  <si>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</si>
  <si>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</si>
  <si>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</si>
  <si>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</si>
  <si>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</si>
  <si>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</si>
  <si>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</si>
  <si>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</si>
  <si>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</si>
  <si>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</si>
  <si>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</si>
  <si>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</si>
  <si>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</si>
  <si>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</si>
  <si>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</si>
  <si>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</si>
  <si>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</si>
  <si>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</si>
  <si>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</si>
  <si>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</si>
  <si>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</si>
  <si>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</si>
  <si>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</si>
  <si>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</si>
  <si>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</si>
  <si>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</si>
  <si>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</si>
  <si>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</si>
  <si>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</si>
  <si>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</si>
  <si>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</si>
  <si>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</si>
  <si>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</si>
  <si>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</si>
  <si>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</si>
  <si>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</si>
  <si>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</si>
  <si>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</si>
  <si>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</si>
  <si>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</si>
  <si>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</si>
  <si>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</si>
  <si>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</si>
  <si>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</si>
  <si>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</si>
  <si>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</si>
  <si>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</si>
  <si>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</si>
  <si>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</si>
  <si>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</si>
  <si>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</si>
  <si>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</si>
  <si>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</si>
  <si>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</si>
  <si>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</si>
  <si>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</si>
  <si>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</si>
  <si>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</si>
  <si>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</si>
  <si>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</si>
  <si>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</si>
  <si>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</si>
  <si>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</si>
  <si>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</si>
  <si>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</si>
  <si>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</si>
  <si>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</si>
  <si>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</si>
  <si>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</si>
  <si>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</si>
  <si>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</si>
  <si>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</si>
  <si>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</si>
  <si>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</si>
  <si>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</si>
  <si>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</si>
  <si>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</si>
  <si>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</si>
  <si>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</si>
  <si>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</si>
  <si>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</si>
  <si>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</si>
  <si>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</si>
  <si>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</si>
  <si>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</si>
  <si>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</si>
  <si>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</si>
  <si>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</si>
  <si>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</si>
  <si>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</si>
  <si>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</si>
  <si>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</si>
  <si>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</si>
  <si>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</si>
  <si>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</si>
  <si>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</si>
  <si>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</si>
  <si>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</si>
  <si>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</si>
  <si>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</si>
  <si>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</si>
  <si>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</si>
  <si>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</si>
  <si>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</si>
  <si>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</si>
  <si>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</si>
  <si>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</si>
  <si>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</si>
  <si>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</si>
  <si>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</si>
  <si>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</si>
  <si>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</si>
  <si>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</si>
  <si>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</si>
  <si>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</si>
  <si>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</si>
  <si>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</si>
  <si>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</si>
  <si>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</si>
  <si>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</si>
  <si>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</si>
  <si>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</si>
  <si>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</si>
  <si>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</si>
  <si>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</si>
  <si>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</si>
  <si>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</si>
  <si>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</si>
  <si>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</si>
  <si>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</si>
  <si>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</si>
  <si>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</si>
  <si>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</si>
  <si>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</si>
  <si>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</si>
  <si>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</si>
  <si>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</si>
  <si>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</si>
  <si>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</si>
  <si>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</si>
  <si>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</si>
  <si>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</si>
  <si>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</si>
  <si>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</si>
  <si>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</si>
  <si>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</si>
  <si>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</si>
  <si>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</si>
  <si>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</si>
  <si>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</si>
  <si>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</si>
  <si>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</si>
  <si>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</si>
  <si>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</si>
  <si>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</si>
  <si>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</si>
  <si>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</si>
  <si>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</si>
  <si>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</si>
  <si>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</si>
  <si>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</si>
  <si>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</si>
  <si>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</si>
  <si>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</si>
  <si>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</si>
  <si>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</si>
  <si>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</si>
  <si>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</si>
  <si>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</si>
  <si>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</si>
  <si>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</si>
  <si>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</si>
  <si>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</si>
  <si>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</si>
  <si>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</si>
  <si>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</si>
  <si>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</si>
  <si>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</si>
  <si>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</si>
  <si>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</si>
  <si>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</si>
  <si>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</si>
  <si>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</si>
  <si>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</si>
  <si>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</si>
  <si>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</si>
  <si>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</si>
  <si>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</si>
  <si>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</si>
  <si>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</si>
  <si>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</si>
  <si>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</si>
  <si>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</si>
  <si>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</si>
  <si>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</si>
  <si>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</si>
  <si>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</si>
  <si>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</si>
  <si>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</si>
  <si>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</si>
  <si>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</si>
  <si>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</si>
  <si>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</si>
  <si>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</si>
  <si>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</si>
  <si>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</si>
  <si>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</si>
  <si>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</si>
  <si>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</si>
  <si>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</si>
  <si>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</si>
  <si>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</si>
  <si>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</si>
  <si>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</si>
  <si>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</si>
  <si>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</si>
  <si>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</si>
  <si>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</si>
  <si>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</si>
  <si>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</si>
  <si>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</si>
  <si>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</si>
  <si>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</si>
  <si>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</si>
  <si>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</si>
  <si>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</si>
  <si>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</si>
  <si>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</si>
  <si>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</si>
  <si>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</si>
  <si>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</si>
  <si>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</si>
  <si>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</si>
  <si>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</si>
  <si>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</si>
  <si>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</si>
  <si>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</si>
  <si>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</si>
  <si>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</si>
  <si>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</si>
  <si>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</si>
  <si>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</si>
  <si>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</si>
  <si>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</si>
  <si>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</si>
  <si>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</si>
  <si>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</si>
  <si>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</si>
  <si>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</si>
  <si>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</si>
  <si>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</si>
  <si>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</si>
  <si>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</si>
  <si>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</si>
  <si>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</si>
  <si>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</si>
  <si>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</si>
  <si>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</si>
  <si>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</si>
  <si>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</si>
  <si>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</si>
  <si>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</si>
  <si>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</si>
  <si>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</si>
  <si>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</si>
  <si>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</si>
  <si>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</si>
  <si>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</si>
  <si>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</si>
  <si>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</si>
  <si>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</si>
  <si>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</si>
  <si>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</si>
  <si>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</si>
  <si>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</si>
  <si>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</si>
  <si>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</si>
  <si>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</si>
  <si>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</si>
  <si>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</si>
  <si>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</si>
  <si>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</si>
  <si>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</si>
  <si>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</si>
  <si>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</si>
  <si>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</si>
  <si>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</si>
  <si>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</si>
  <si>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</si>
  <si>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</si>
  <si>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</si>
  <si>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</si>
  <si>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</si>
  <si>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</si>
  <si>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</si>
  <si>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</si>
  <si>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</si>
  <si>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</si>
  <si>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</si>
  <si>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</si>
  <si>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</si>
  <si>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</si>
  <si>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</si>
  <si>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</si>
  <si>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</si>
  <si>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</si>
  <si>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</si>
  <si>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</si>
  <si>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</si>
  <si>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</si>
  <si>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</si>
  <si>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</si>
  <si>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</si>
  <si>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</si>
  <si>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</si>
  <si>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</si>
  <si>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</si>
  <si>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</si>
  <si>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</si>
  <si>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</si>
  <si>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</si>
  <si>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</si>
  <si>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</si>
  <si>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</si>
  <si>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</si>
  <si>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</si>
  <si>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</si>
  <si>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</si>
  <si>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</si>
  <si>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</si>
  <si>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</si>
  <si>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</si>
  <si>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</si>
  <si>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</si>
  <si>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</si>
  <si>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</si>
  <si>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</si>
  <si>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</si>
  <si>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</si>
  <si>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</si>
  <si>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</si>
  <si>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</si>
  <si>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</si>
  <si>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</si>
  <si>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</si>
  <si>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</si>
  <si>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</si>
  <si>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</si>
  <si>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</si>
  <si>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</si>
  <si>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</si>
  <si>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</si>
  <si>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</si>
  <si>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</si>
  <si>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</si>
  <si>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</si>
  <si>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</si>
  <si>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</si>
  <si>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</si>
  <si>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</si>
  <si>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</si>
  <si>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</si>
  <si>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</si>
  <si>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</si>
  <si>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</si>
  <si>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</si>
  <si>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</si>
  <si>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</si>
  <si>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</si>
  <si>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</si>
  <si>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</si>
  <si>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</si>
  <si>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</si>
  <si>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</si>
  <si>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</si>
  <si>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</si>
  <si>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</si>
  <si>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</si>
  <si>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</si>
  <si>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</si>
  <si>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</si>
  <si>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</si>
  <si>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</si>
  <si>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</si>
  <si>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</si>
  <si>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</si>
  <si>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</si>
  <si>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</si>
  <si>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</si>
  <si>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</si>
  <si>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</si>
  <si>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</si>
  <si>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</si>
  <si>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</si>
  <si>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</si>
  <si>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</si>
  <si>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</si>
  <si>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</si>
  <si>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</si>
  <si>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</si>
  <si>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</si>
  <si>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</si>
  <si>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</si>
  <si>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</si>
  <si>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</si>
  <si>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</si>
  <si>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</si>
  <si>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</si>
  <si>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</si>
  <si>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</si>
  <si>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</si>
  <si>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</si>
  <si>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</si>
  <si>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</si>
  <si>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</si>
  <si>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</si>
  <si>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</si>
  <si>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</si>
  <si>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</si>
  <si>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</si>
  <si>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</si>
  <si>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</si>
  <si>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</si>
  <si>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</si>
  <si>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</si>
  <si>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</si>
  <si>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</si>
  <si>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</si>
  <si>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</si>
  <si>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</si>
  <si>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</si>
  <si>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</si>
  <si>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</si>
  <si>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</si>
  <si>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</si>
  <si>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</si>
  <si>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</si>
  <si>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</si>
  <si>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</si>
  <si>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</si>
  <si>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</si>
  <si>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</si>
  <si>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</si>
  <si>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</si>
  <si>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</si>
  <si>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</si>
  <si>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</si>
  <si>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</si>
  <si>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</si>
  <si>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</si>
  <si>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</si>
  <si>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</si>
  <si>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</si>
  <si>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</si>
  <si>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</si>
  <si>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</si>
  <si>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</si>
  <si>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</si>
  <si>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</si>
  <si>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</si>
  <si>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</si>
  <si>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</si>
  <si>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</si>
  <si>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</si>
  <si>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</si>
  <si>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</si>
  <si>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</si>
  <si>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</si>
  <si>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</si>
  <si>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</si>
  <si>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</si>
  <si>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</si>
  <si>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</si>
  <si>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</si>
  <si>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</si>
  <si>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</si>
  <si>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</si>
  <si>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</si>
  <si>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</si>
  <si>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</si>
  <si>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</si>
  <si>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</si>
  <si>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</si>
  <si>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</si>
  <si>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</si>
  <si>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</si>
  <si>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</si>
  <si>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</si>
  <si>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</si>
  <si>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</si>
  <si>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</si>
  <si>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</si>
  <si>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</si>
  <si>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</si>
  <si>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</si>
  <si>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</si>
  <si>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</si>
  <si>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</si>
  <si>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</si>
  <si>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</si>
  <si>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</si>
  <si>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</si>
  <si>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</si>
  <si>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</si>
  <si>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</si>
  <si>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</si>
  <si>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</si>
  <si>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</si>
  <si>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</si>
  <si>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</si>
  <si>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</si>
  <si>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</si>
  <si>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</si>
  <si>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</si>
  <si>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</si>
  <si>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</si>
  <si>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</si>
  <si>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</si>
  <si>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</si>
  <si>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</si>
  <si>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</si>
  <si>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</si>
  <si>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</si>
  <si>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</si>
  <si>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</si>
  <si>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</si>
  <si>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</si>
  <si>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</si>
  <si>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</si>
  <si>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</si>
  <si>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</si>
  <si>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</si>
  <si>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</si>
  <si>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</si>
  <si>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</si>
  <si>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</si>
  <si>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</si>
  <si>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</si>
  <si>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</si>
  <si>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</si>
  <si>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</si>
  <si>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</si>
  <si>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</si>
  <si>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</si>
  <si>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</si>
  <si>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</si>
  <si>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</si>
  <si>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</si>
  <si>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</si>
  <si>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</si>
  <si>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</si>
  <si>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</si>
  <si>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</si>
  <si>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</si>
  <si>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</si>
  <si>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</si>
  <si>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</si>
  <si>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</si>
  <si>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</si>
  <si>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</si>
  <si>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</si>
  <si>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</si>
  <si>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</si>
  <si>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</si>
  <si>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</si>
  <si>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</si>
  <si>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</si>
  <si>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</si>
  <si>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</si>
  <si>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</si>
  <si>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</si>
  <si>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</si>
  <si>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</si>
  <si>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</si>
  <si>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</si>
  <si>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</si>
  <si>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</si>
  <si>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</si>
  <si>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</si>
  <si>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</si>
  <si>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</si>
  <si>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</si>
  <si>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</si>
  <si>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</si>
  <si>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</si>
  <si>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</si>
  <si>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</si>
  <si>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</si>
  <si>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</si>
  <si>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</si>
  <si>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</si>
  <si>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</si>
  <si>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</si>
  <si>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</si>
  <si>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</si>
  <si>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</si>
  <si>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</si>
  <si>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</si>
  <si>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</si>
  <si>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</si>
  <si>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</si>
  <si>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</si>
  <si>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</si>
  <si>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</si>
  <si>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</si>
  <si>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</si>
  <si>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</si>
  <si>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</si>
  <si>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</si>
  <si>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</si>
  <si>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</si>
  <si>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</si>
  <si>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</si>
  <si>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</si>
  <si>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</si>
  <si>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</si>
  <si>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</si>
  <si>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</si>
  <si>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</si>
  <si>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</si>
  <si>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</si>
  <si>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</si>
  <si>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</si>
  <si>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</si>
  <si>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</si>
  <si>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</si>
  <si>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</si>
  <si>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</si>
  <si>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</si>
  <si>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</si>
  <si>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</si>
  <si>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</si>
  <si>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</si>
  <si>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</si>
  <si>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</si>
  <si>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</si>
  <si>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</si>
  <si>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</si>
  <si>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</si>
  <si>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</si>
  <si>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</si>
  <si>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</si>
  <si>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</si>
  <si>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</si>
  <si>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</si>
  <si>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</si>
  <si>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</si>
  <si>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</si>
  <si>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</si>
  <si>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</si>
  <si>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</si>
  <si>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</si>
  <si>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</si>
  <si>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</si>
  <si>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</si>
  <si>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</si>
  <si>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</si>
  <si>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</si>
  <si>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</si>
  <si>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</si>
  <si>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</si>
  <si>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</si>
  <si>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</si>
  <si>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</si>
  <si>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</si>
  <si>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</si>
  <si>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</si>
  <si>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</si>
  <si>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</si>
  <si>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</si>
  <si>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</si>
  <si>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</si>
  <si>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</si>
  <si>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</si>
  <si>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</si>
  <si>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</si>
  <si>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</si>
  <si>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</si>
  <si>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</si>
  <si>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</si>
  <si>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</si>
  <si>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</si>
  <si>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</si>
  <si>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</si>
  <si>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</si>
  <si>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</si>
  <si>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</si>
  <si>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</si>
  <si>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</si>
  <si>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</si>
  <si>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</si>
  <si>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</si>
  <si>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</si>
  <si>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</si>
  <si>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</si>
  <si>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</si>
  <si>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</si>
  <si>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</si>
  <si>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</si>
  <si>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</si>
  <si>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</si>
  <si>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</si>
  <si>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</si>
  <si>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</si>
  <si>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</si>
  <si>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</si>
  <si>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</si>
  <si>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</si>
  <si>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</si>
  <si>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</si>
  <si>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</si>
  <si>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</si>
  <si>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</si>
  <si>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</si>
  <si>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</si>
  <si>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</si>
  <si>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</si>
  <si>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</si>
  <si>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</si>
  <si>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</si>
  <si>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</si>
  <si>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</si>
  <si>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</si>
  <si>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</si>
  <si>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</si>
  <si>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</si>
  <si>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</si>
  <si>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</si>
  <si>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</si>
  <si>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</si>
  <si>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</si>
  <si>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</si>
  <si>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</si>
  <si>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</si>
  <si>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</si>
  <si>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</si>
  <si>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</si>
  <si>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</si>
  <si>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</si>
  <si>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</si>
  <si>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</si>
  <si>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</si>
  <si>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</si>
  <si>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</si>
  <si>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</si>
  <si>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</si>
  <si>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</si>
  <si>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</si>
  <si>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</si>
  <si>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</si>
  <si>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</si>
  <si>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</si>
  <si>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</si>
  <si>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</si>
  <si>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</si>
  <si>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</si>
  <si>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</si>
  <si>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</si>
  <si>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</si>
  <si>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</si>
  <si>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</si>
  <si>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</si>
  <si>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</si>
  <si>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</si>
  <si>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</si>
  <si>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</si>
  <si>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</si>
  <si>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</si>
  <si>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</si>
  <si>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</si>
  <si>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</si>
  <si>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</si>
  <si>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</si>
  <si>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</si>
  <si>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</si>
  <si>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</si>
  <si>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</si>
  <si>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</si>
  <si>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</si>
  <si>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</si>
  <si>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</si>
  <si>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</si>
  <si>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</si>
  <si>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</si>
  <si>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</si>
  <si>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</si>
  <si>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</si>
  <si>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</si>
  <si>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</si>
  <si>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</si>
  <si>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</si>
  <si>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</si>
  <si>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</si>
  <si>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</si>
  <si>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</si>
  <si>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</si>
  <si>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</si>
  <si>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</si>
  <si>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</si>
  <si>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</si>
  <si>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</si>
  <si>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</si>
  <si>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</si>
  <si>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</si>
  <si>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</si>
  <si>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</si>
  <si>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</si>
  <si>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</si>
  <si>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</si>
  <si>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</si>
  <si>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</si>
  <si>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</si>
  <si>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</si>
  <si>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</si>
  <si>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</si>
  <si>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</si>
  <si>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</si>
  <si>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</si>
  <si>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</si>
  <si>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</si>
  <si>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</si>
  <si>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</si>
  <si>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</si>
  <si>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</si>
  <si>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</si>
  <si>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</si>
  <si>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</si>
  <si>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</si>
  <si>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</si>
  <si>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</si>
  <si>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</si>
  <si>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</si>
  <si>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</si>
  <si>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</si>
  <si>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</si>
  <si>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</si>
  <si>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</si>
  <si>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</si>
  <si>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</si>
  <si>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</si>
  <si>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</si>
  <si>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</si>
  <si>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</si>
  <si>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</si>
  <si>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</si>
  <si>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</si>
  <si>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</si>
  <si>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</si>
  <si>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</si>
  <si>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</si>
  <si>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</si>
  <si>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</si>
  <si>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</si>
  <si>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</si>
  <si>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</si>
  <si>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</si>
  <si>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</si>
  <si>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</si>
  <si>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</si>
  <si>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</si>
  <si>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</si>
  <si>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</si>
  <si>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</si>
  <si>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</si>
  <si>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</si>
  <si>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</si>
  <si>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</si>
  <si>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</si>
  <si>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</si>
  <si>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</si>
  <si>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</si>
  <si>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</si>
  <si>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</si>
  <si>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</si>
  <si>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</si>
  <si>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</si>
  <si>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</si>
  <si>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</si>
  <si>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</si>
  <si>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</si>
  <si>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</si>
  <si>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</si>
  <si>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</si>
  <si>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</si>
  <si>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</si>
  <si>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</si>
  <si>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</si>
  <si>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</si>
  <si>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</si>
  <si>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</si>
  <si>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</si>
  <si>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</si>
  <si>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</si>
  <si>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</si>
  <si>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</si>
  <si>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</si>
  <si>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</si>
  <si>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</si>
  <si>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</si>
  <si>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</si>
  <si>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</si>
  <si>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</si>
  <si>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</si>
  <si>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</si>
  <si>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</si>
  <si>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</si>
  <si>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</si>
  <si>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</si>
  <si>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</si>
  <si>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</si>
  <si>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</si>
  <si>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</si>
  <si>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</si>
  <si>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</si>
  <si>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</si>
  <si>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</si>
  <si>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</si>
  <si>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</si>
  <si>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</si>
  <si>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</si>
  <si>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</si>
  <si>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</si>
  <si>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</si>
  <si>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</si>
  <si>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</si>
  <si>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</si>
  <si>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</si>
  <si>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</si>
  <si>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</si>
  <si>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</si>
  <si>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</si>
  <si>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</si>
  <si>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</si>
  <si>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</si>
  <si>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</si>
  <si>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</si>
  <si>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</si>
  <si>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</si>
  <si>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</si>
  <si>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</si>
  <si>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</si>
  <si>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</si>
  <si>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</si>
  <si>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</si>
  <si>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</si>
  <si>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</si>
  <si>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</si>
  <si>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</si>
  <si>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</si>
  <si>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</si>
  <si>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</si>
  <si>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</si>
  <si>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</si>
  <si>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</si>
  <si>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</si>
  <si>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</si>
  <si>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</si>
  <si>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</si>
  <si>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</si>
  <si>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</si>
  <si>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</si>
  <si>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</si>
  <si>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</si>
  <si>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</si>
  <si>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</si>
  <si>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</si>
  <si>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</si>
  <si>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</si>
  <si>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</si>
  <si>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</si>
  <si>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</si>
  <si>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</si>
  <si>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</si>
  <si>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</si>
  <si>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</si>
  <si>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</si>
  <si>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</si>
  <si>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</si>
  <si>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</si>
  <si>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</si>
  <si>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</si>
  <si>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</si>
  <si>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</si>
  <si>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</si>
  <si>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</si>
  <si>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</si>
  <si>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</si>
  <si>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</si>
  <si>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</si>
  <si>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</si>
  <si>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</si>
  <si>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</si>
  <si>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</si>
  <si>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</si>
  <si>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</si>
  <si>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</si>
  <si>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</si>
  <si>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</si>
  <si>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</si>
  <si>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</si>
  <si>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</si>
  <si>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</si>
  <si>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</si>
  <si>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</si>
  <si>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</si>
  <si>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</si>
  <si>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</si>
  <si>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</si>
  <si>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</si>
  <si>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</si>
  <si>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</si>
  <si>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</si>
  <si>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</si>
  <si>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</si>
  <si>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</si>
  <si>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</si>
  <si>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</si>
  <si>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</si>
  <si>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</si>
  <si>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</si>
  <si>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</si>
  <si>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</si>
  <si>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</si>
  <si>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</si>
  <si>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</si>
  <si>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</si>
  <si>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</si>
  <si>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</si>
  <si>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</si>
  <si>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</si>
  <si>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</si>
  <si>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</si>
  <si>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</si>
  <si>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</si>
  <si>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</si>
  <si>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</si>
  <si>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</si>
  <si>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</si>
  <si>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</si>
  <si>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</si>
  <si>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</si>
  <si>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</si>
  <si>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</si>
  <si>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</si>
  <si>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</si>
  <si>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</si>
  <si>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</si>
  <si>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</si>
  <si>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</si>
  <si>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</si>
  <si>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</si>
  <si>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</si>
  <si>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</si>
  <si>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</si>
  <si>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</si>
  <si>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</si>
  <si>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</si>
  <si>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</si>
  <si>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</si>
  <si>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</si>
  <si>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</si>
  <si>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</si>
  <si>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</si>
  <si>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</si>
  <si>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</si>
  <si>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</si>
  <si>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</si>
  <si>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</si>
  <si>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</si>
  <si>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</si>
  <si>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</si>
  <si>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</si>
  <si>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</si>
  <si>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</si>
  <si>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</si>
  <si>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</si>
  <si>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</si>
  <si>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</si>
  <si>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</si>
  <si>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</si>
  <si>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</si>
  <si>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</si>
  <si>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</si>
  <si>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</si>
  <si>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</si>
  <si>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</si>
  <si>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</si>
  <si>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</si>
  <si>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</si>
  <si>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</si>
  <si>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</si>
  <si>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</si>
  <si>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</si>
  <si>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</si>
  <si>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</si>
  <si>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</si>
  <si>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</si>
  <si>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</si>
  <si>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</si>
  <si>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</si>
  <si>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</si>
  <si>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</si>
  <si>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</si>
  <si>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</si>
  <si>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</si>
  <si>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</si>
  <si>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</si>
  <si>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</si>
  <si>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</si>
  <si>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</si>
  <si>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</si>
  <si>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</si>
  <si>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</si>
  <si>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</si>
  <si>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</si>
  <si>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</si>
  <si>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</si>
  <si>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</si>
  <si>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</si>
  <si>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</si>
  <si>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</si>
  <si>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</si>
  <si>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</si>
  <si>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</si>
  <si>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</si>
  <si>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</si>
  <si>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</si>
  <si>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</si>
  <si>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</si>
  <si>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</si>
  <si>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</si>
  <si>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</si>
  <si>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</si>
  <si>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</si>
  <si>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</si>
  <si>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</si>
  <si>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</si>
  <si>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</si>
  <si>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</si>
  <si>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</si>
  <si>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</si>
  <si>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</si>
  <si>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</si>
  <si>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</si>
  <si>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</si>
  <si>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</si>
  <si>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</si>
  <si>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</si>
  <si>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</si>
  <si>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</si>
  <si>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</si>
  <si>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</si>
  <si>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</si>
  <si>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</si>
  <si>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</si>
  <si>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</si>
  <si>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</si>
  <si>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</si>
  <si>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</si>
  <si>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</si>
  <si>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</si>
  <si>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</si>
  <si>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</si>
  <si>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</si>
  <si>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</si>
  <si>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</si>
  <si>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</si>
  <si>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</si>
  <si>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</si>
  <si>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</si>
  <si>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</si>
  <si>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</si>
  <si>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</si>
  <si>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</si>
  <si>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</si>
  <si>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</si>
  <si>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</si>
  <si>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</si>
  <si>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</si>
  <si>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</si>
  <si>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</si>
  <si>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</si>
  <si>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</si>
  <si>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</si>
  <si>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</si>
  <si>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</si>
  <si>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</si>
  <si>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</si>
  <si>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</si>
  <si>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</si>
  <si>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</si>
  <si>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</si>
  <si>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</si>
  <si>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</si>
  <si>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</si>
  <si>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</si>
  <si>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</si>
  <si>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</si>
  <si>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</si>
  <si>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</si>
  <si>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</si>
  <si>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</si>
  <si>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</si>
  <si>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</si>
  <si>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</si>
  <si>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</si>
  <si>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</si>
  <si>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</si>
  <si>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</si>
  <si>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</si>
  <si>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</si>
  <si>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</si>
  <si>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</si>
  <si>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</si>
  <si>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</si>
  <si>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</si>
  <si>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</si>
  <si>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</si>
  <si>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</si>
  <si>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</si>
  <si>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</si>
  <si>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</si>
  <si>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</si>
  <si>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</si>
  <si>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</si>
  <si>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</si>
  <si>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</si>
  <si>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</si>
  <si>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</si>
  <si>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</si>
  <si>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</si>
  <si>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</si>
  <si>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</si>
  <si>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</si>
  <si>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</si>
  <si>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</si>
  <si>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</si>
  <si>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</si>
  <si>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</si>
  <si>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</si>
  <si>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</si>
  <si>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</si>
  <si>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</si>
  <si>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</si>
  <si>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</si>
  <si>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</si>
  <si>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</si>
  <si>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</si>
  <si>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</si>
  <si>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</si>
  <si>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</si>
  <si>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</si>
  <si>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</si>
  <si>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</si>
  <si>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</si>
  <si>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</si>
  <si>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</si>
  <si>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</si>
  <si>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</si>
  <si>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</si>
  <si>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</si>
  <si>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</si>
  <si>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</si>
  <si>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</si>
  <si>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</si>
  <si>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</si>
  <si>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</si>
  <si>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</si>
  <si>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</si>
  <si>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</si>
  <si>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</si>
  <si>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</si>
  <si>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</si>
  <si>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</si>
  <si>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</si>
  <si>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</si>
  <si>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</si>
  <si>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</si>
  <si>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</si>
  <si>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</si>
  <si>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</si>
  <si>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</si>
  <si>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</si>
  <si>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</si>
  <si>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</si>
  <si>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</si>
  <si>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</si>
  <si>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</si>
  <si>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</si>
  <si>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</si>
  <si>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</si>
  <si>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</si>
  <si>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</si>
  <si>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</si>
  <si>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</si>
  <si>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</si>
  <si>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</si>
  <si>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</si>
  <si>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</si>
  <si>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</si>
  <si>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</si>
  <si>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</si>
  <si>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</si>
  <si>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</si>
  <si>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</si>
  <si>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</si>
  <si>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</si>
  <si>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</si>
  <si>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</si>
  <si>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</si>
  <si>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</si>
  <si>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</si>
  <si>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</si>
  <si>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</si>
  <si>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</si>
  <si>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</si>
  <si>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</si>
  <si>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</si>
  <si>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</si>
  <si>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</si>
  <si>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</si>
  <si>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</si>
  <si>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</si>
  <si>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</si>
  <si>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</si>
  <si>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</si>
  <si>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</si>
  <si>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</si>
  <si>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</si>
  <si>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</si>
  <si>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</si>
  <si>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</si>
  <si>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</si>
  <si>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</si>
  <si>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</si>
  <si>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</si>
  <si>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</si>
  <si>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</si>
  <si>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</si>
  <si>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</si>
  <si>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</si>
  <si>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</si>
  <si>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</si>
  <si>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</si>
  <si>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</si>
  <si>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</si>
  <si>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</si>
  <si>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</si>
  <si>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</si>
  <si>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</si>
  <si>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</si>
  <si>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</si>
  <si>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</si>
  <si>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</si>
  <si>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</si>
  <si>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</si>
  <si>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</si>
  <si>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</si>
  <si>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</si>
  <si>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</si>
  <si>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</si>
  <si>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</si>
  <si>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</si>
  <si>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</si>
  <si>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</si>
  <si>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</si>
  <si>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</si>
  <si>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</si>
  <si>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</si>
  <si>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</si>
  <si>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</si>
  <si>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</si>
  <si>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</si>
  <si>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</si>
  <si>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</si>
  <si>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</si>
  <si>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</si>
  <si>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</si>
  <si>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</si>
  <si>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</si>
  <si>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</si>
  <si>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</si>
  <si>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</si>
  <si>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</si>
  <si>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</si>
  <si>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</si>
  <si>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</si>
  <si>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</si>
  <si>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</si>
  <si>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</si>
  <si>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</si>
  <si>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</si>
  <si>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</si>
  <si>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</si>
  <si>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</si>
  <si>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</si>
  <si>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</si>
  <si>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</si>
  <si>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</si>
  <si>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</si>
  <si>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</si>
  <si>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</si>
  <si>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</si>
  <si>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</si>
  <si>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</si>
  <si>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</si>
  <si>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</si>
  <si>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</si>
  <si>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</si>
  <si>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</si>
  <si>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</si>
  <si>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</si>
  <si>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</si>
  <si>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</si>
  <si>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</si>
  <si>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</si>
  <si>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</si>
  <si>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</si>
  <si>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</si>
  <si>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</si>
  <si>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</si>
  <si>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</si>
  <si>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</si>
  <si>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</si>
  <si>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</si>
  <si>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</si>
  <si>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</si>
  <si>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</si>
  <si>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</si>
  <si>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</si>
  <si>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</si>
  <si>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</si>
  <si>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</si>
  <si>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</si>
  <si>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</si>
  <si>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</si>
  <si>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</si>
  <si>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</si>
  <si>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</si>
  <si>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</si>
  <si>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</si>
  <si>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</si>
  <si>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</si>
  <si>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</si>
  <si>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</si>
  <si>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</si>
  <si>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</si>
  <si>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</si>
  <si>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</si>
  <si>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</si>
  <si>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</si>
  <si>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</si>
  <si>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</si>
  <si>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</si>
  <si>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</si>
  <si>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</si>
  <si>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</si>
  <si>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</si>
  <si>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</si>
  <si>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</si>
  <si>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</si>
  <si>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</si>
  <si>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</si>
  <si>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</si>
  <si>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</si>
  <si>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</si>
  <si>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</si>
  <si>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</si>
  <si>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</si>
  <si>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</si>
  <si>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</si>
  <si>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</si>
  <si>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</si>
  <si>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</si>
  <si>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</si>
  <si>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</si>
  <si>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</si>
  <si>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</si>
  <si>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</si>
  <si>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</si>
  <si>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</si>
  <si>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</si>
  <si>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</si>
  <si>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</si>
  <si>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</si>
  <si>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</si>
  <si>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</si>
  <si>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</si>
  <si>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</si>
  <si>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</si>
  <si>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</si>
  <si>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</si>
  <si>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</si>
  <si>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</si>
  <si>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</si>
  <si>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</si>
  <si>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</si>
  <si>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</si>
  <si>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</si>
  <si>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</si>
  <si>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</si>
  <si>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</si>
  <si>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</si>
  <si>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</si>
  <si>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</si>
  <si>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</si>
  <si>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</si>
  <si>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</si>
  <si>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</si>
  <si>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</si>
  <si>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</si>
  <si>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</si>
  <si>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</si>
  <si>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</si>
  <si>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</si>
  <si>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</si>
  <si>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</si>
  <si>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</si>
  <si>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</si>
  <si>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</si>
  <si>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</si>
  <si>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</si>
  <si>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</si>
  <si>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</si>
  <si>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</si>
  <si>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</si>
  <si>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</si>
  <si>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</si>
  <si>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</si>
  <si>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</si>
  <si>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</si>
  <si>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</si>
  <si>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</si>
  <si>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</si>
  <si>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</si>
  <si>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</si>
  <si>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</si>
  <si>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</si>
  <si>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</si>
  <si>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</si>
  <si>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</si>
  <si>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</si>
  <si>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</si>
  <si>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</si>
  <si>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</si>
  <si>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</si>
  <si>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</si>
  <si>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</si>
  <si>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</si>
  <si>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</si>
  <si>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</si>
  <si>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</si>
  <si>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</si>
  <si>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</si>
  <si>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</si>
  <si>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</si>
  <si>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</si>
  <si>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</si>
  <si>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</si>
  <si>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</si>
  <si>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</si>
  <si>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</si>
  <si>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</si>
  <si>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</si>
  <si>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</si>
  <si>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</si>
  <si>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</si>
  <si>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</si>
  <si>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</si>
  <si>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</si>
  <si>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</si>
  <si>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</si>
  <si>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</si>
  <si>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</si>
  <si>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</si>
  <si>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</si>
  <si>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</si>
  <si>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</si>
  <si>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</si>
  <si>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</si>
  <si>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</si>
  <si>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</si>
  <si>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</si>
  <si>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</si>
  <si>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</si>
  <si>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</si>
  <si>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</si>
  <si>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</si>
  <si>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</si>
  <si>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</si>
  <si>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</si>
  <si>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</si>
  <si>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</si>
  <si>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</si>
  <si>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</si>
  <si>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</si>
  <si>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</si>
  <si>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</si>
  <si>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</si>
  <si>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</si>
  <si>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</si>
  <si>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</si>
  <si>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</si>
  <si>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</si>
  <si>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</si>
  <si>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</si>
  <si>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</si>
  <si>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</si>
  <si>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</si>
  <si>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</si>
  <si>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</si>
  <si>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</si>
  <si>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</si>
  <si>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</si>
  <si>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</si>
  <si>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</si>
  <si>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</si>
  <si>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</si>
  <si>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</si>
  <si>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</si>
  <si>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</si>
  <si>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</si>
  <si>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</si>
  <si>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</si>
  <si>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</si>
  <si>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</si>
  <si>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</si>
  <si>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</si>
  <si>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</si>
  <si>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</si>
  <si>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</si>
  <si>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</si>
  <si>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</si>
  <si>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</si>
  <si>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</si>
  <si>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</si>
  <si>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</si>
  <si>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</si>
  <si>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</si>
  <si>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</si>
  <si>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</si>
  <si>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</si>
  <si>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</si>
  <si>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</si>
  <si>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</si>
  <si>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</si>
  <si>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</si>
  <si>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</si>
  <si>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</si>
  <si>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</si>
  <si>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</si>
  <si>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</si>
  <si>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</si>
  <si>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</si>
  <si>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</si>
  <si>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</si>
  <si>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</si>
  <si>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</si>
  <si>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</si>
  <si>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</si>
  <si>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</si>
  <si>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</si>
  <si>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</si>
  <si>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</si>
  <si>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</si>
  <si>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</si>
  <si>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</si>
  <si>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</si>
  <si>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</si>
  <si>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</si>
  <si>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</si>
  <si>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</si>
  <si>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</si>
  <si>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</si>
  <si>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</si>
  <si>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</si>
  <si>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</si>
  <si>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</si>
  <si>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</si>
  <si>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</si>
  <si>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</si>
  <si>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</si>
  <si>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</si>
  <si>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</si>
  <si>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</si>
  <si>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</si>
  <si>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</si>
  <si>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</si>
  <si>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</si>
  <si>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</si>
  <si>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</si>
  <si>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</si>
  <si>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</si>
  <si>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</si>
  <si>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</si>
  <si>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</si>
  <si>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</si>
  <si>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</si>
  <si>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</si>
  <si>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</si>
  <si>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</si>
  <si>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</si>
  <si>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</si>
  <si>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</si>
  <si>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</si>
  <si>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</si>
  <si>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</si>
  <si>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</si>
  <si>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</si>
  <si>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</si>
  <si>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</si>
  <si>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</si>
  <si>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</si>
  <si>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</si>
  <si>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</si>
  <si>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</si>
  <si>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</si>
  <si>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</si>
  <si>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</si>
  <si>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</si>
  <si>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</si>
  <si>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</si>
  <si>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</si>
  <si>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</si>
  <si>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</si>
  <si>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</si>
  <si>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</si>
  <si>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</si>
  <si>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</si>
  <si>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</si>
  <si>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</si>
  <si>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</si>
  <si>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</si>
  <si>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</si>
  <si>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</si>
  <si>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</si>
  <si>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</si>
  <si>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</si>
  <si>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</si>
  <si>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</si>
  <si>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</si>
  <si>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</si>
  <si>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</si>
  <si>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</si>
  <si>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</si>
  <si>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</si>
  <si>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</si>
  <si>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</si>
  <si>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</si>
  <si>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</si>
  <si>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</si>
  <si>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</si>
  <si>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</si>
  <si>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</si>
  <si>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</si>
  <si>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</si>
  <si>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</si>
  <si>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</si>
  <si>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</si>
  <si>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</si>
  <si>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</si>
  <si>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</si>
  <si>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</si>
  <si>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</si>
  <si>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</si>
  <si>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</si>
  <si>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</si>
  <si>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</si>
  <si>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</si>
  <si>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</si>
  <si>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</si>
  <si>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</si>
  <si>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</si>
  <si>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</si>
  <si>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</si>
  <si>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</si>
  <si>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</si>
  <si>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</si>
  <si>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</si>
  <si>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</si>
  <si>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</si>
  <si>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</si>
  <si>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</si>
  <si>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</si>
  <si>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</si>
  <si>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</si>
  <si>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</si>
  <si>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</si>
  <si>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</si>
  <si>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</si>
  <si>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</si>
  <si>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</si>
  <si>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</si>
  <si>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</si>
  <si>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</si>
  <si>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</si>
  <si>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</si>
  <si>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</si>
  <si>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</si>
  <si>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</si>
  <si>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</si>
  <si>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</si>
  <si>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</si>
  <si>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</si>
  <si>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</si>
  <si>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</si>
  <si>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</si>
  <si>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</si>
  <si>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</si>
  <si>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</si>
  <si>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</si>
  <si>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</si>
  <si>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</si>
  <si>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</si>
  <si>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</si>
  <si>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</si>
  <si>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</si>
  <si>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</si>
  <si>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</si>
  <si>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</si>
  <si>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</si>
  <si>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</si>
  <si>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</si>
  <si>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</si>
  <si>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</si>
  <si>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</si>
  <si>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</si>
  <si>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</si>
  <si>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</si>
  <si>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</si>
  <si>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</si>
  <si>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</si>
  <si>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</si>
  <si>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</si>
  <si>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</si>
  <si>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</si>
  <si>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</si>
  <si>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</si>
  <si>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</si>
  <si>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</si>
  <si>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</si>
  <si>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</si>
  <si>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</si>
  <si>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</si>
  <si>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</si>
  <si>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</si>
  <si>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</si>
  <si>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</si>
  <si>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</si>
  <si>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</si>
  <si>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</si>
  <si>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</si>
  <si>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</si>
  <si>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</si>
  <si>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</si>
  <si>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</si>
  <si>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</si>
  <si>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</si>
  <si>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</si>
  <si>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</si>
  <si>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</si>
  <si>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</si>
  <si>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</si>
  <si>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</si>
  <si>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</si>
  <si>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</si>
  <si>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</si>
  <si>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</si>
  <si>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</si>
  <si>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</si>
  <si>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</si>
  <si>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</si>
  <si>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</si>
  <si>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</si>
  <si>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</si>
  <si>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</si>
  <si>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</si>
  <si>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</si>
  <si>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</si>
  <si>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</si>
  <si>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</si>
  <si>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</si>
  <si>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</si>
  <si>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</si>
  <si>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</si>
  <si>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</si>
  <si>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</si>
  <si>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</si>
  <si>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</si>
  <si>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</si>
  <si>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</si>
  <si>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</si>
  <si>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</si>
  <si>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</si>
  <si>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</si>
  <si>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</si>
  <si>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</si>
  <si>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</si>
  <si>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</si>
  <si>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</si>
  <si>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</si>
  <si>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</si>
  <si>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</si>
  <si>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</si>
  <si>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</si>
  <si>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</si>
  <si>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</si>
  <si>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</si>
  <si>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</si>
  <si>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</si>
  <si>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</si>
  <si>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</si>
  <si>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</si>
  <si>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</si>
  <si>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</si>
  <si>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</si>
  <si>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</si>
  <si>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</si>
  <si>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</si>
  <si>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</si>
  <si>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</si>
  <si>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</si>
  <si>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</si>
  <si>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</si>
  <si>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</si>
  <si>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</si>
  <si>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</si>
  <si>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</si>
  <si>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</si>
  <si>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</si>
  <si>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</si>
  <si>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</si>
  <si>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</si>
  <si>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</si>
  <si>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</si>
  <si>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</si>
  <si>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</si>
  <si>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</si>
  <si>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</si>
  <si>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</si>
  <si>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</si>
  <si>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</si>
  <si>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</si>
  <si>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</si>
  <si>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</si>
  <si>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</si>
  <si>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</si>
  <si>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</si>
  <si>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</si>
  <si>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</si>
  <si>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</si>
  <si>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</si>
  <si>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</si>
  <si>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</si>
  <si>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</si>
  <si>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</si>
  <si>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</si>
  <si>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</si>
  <si>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</si>
  <si>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</si>
  <si>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</si>
  <si>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</si>
  <si>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</si>
  <si>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</si>
  <si>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</si>
  <si>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</si>
  <si>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</si>
  <si>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</si>
  <si>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</si>
  <si>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</si>
  <si>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</si>
  <si>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</si>
  <si>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</si>
  <si>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</si>
  <si>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</si>
  <si>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</si>
  <si>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</si>
  <si>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</si>
  <si>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</si>
  <si>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</si>
  <si>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</si>
  <si>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</si>
  <si>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</si>
  <si>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</si>
  <si>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</si>
  <si>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</si>
  <si>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</si>
  <si>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</si>
  <si>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</si>
  <si>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</si>
  <si>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</si>
  <si>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</si>
  <si>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</si>
  <si>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</si>
  <si>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</si>
  <si>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</si>
  <si>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</si>
  <si>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</si>
  <si>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</si>
  <si>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</si>
  <si>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</si>
  <si>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</si>
  <si>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</si>
  <si>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</si>
  <si>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</si>
  <si>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</si>
  <si>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</si>
  <si>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</si>
  <si>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</si>
  <si>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</si>
  <si>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</si>
  <si>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</si>
  <si>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</si>
  <si>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</si>
  <si>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</si>
  <si>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</si>
  <si>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</si>
  <si>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</si>
  <si>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</si>
  <si>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</si>
  <si>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</si>
  <si>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</si>
  <si>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</si>
  <si>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</si>
  <si>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</si>
  <si>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</si>
  <si>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</si>
  <si>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</si>
  <si>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</si>
  <si>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</si>
  <si>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</si>
  <si>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</si>
  <si>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</si>
  <si>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</si>
  <si>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</si>
  <si>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</si>
  <si>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</si>
  <si>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</si>
  <si>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</si>
  <si>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</si>
  <si>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</si>
  <si>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</si>
  <si>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</si>
  <si>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</si>
  <si>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</si>
  <si>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</si>
  <si>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</si>
  <si>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</si>
  <si>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</si>
  <si>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</si>
  <si>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</si>
  <si>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</si>
  <si>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</si>
  <si>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</si>
  <si>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</si>
  <si>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</si>
  <si>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</si>
  <si>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</si>
  <si>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</si>
  <si>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</si>
  <si>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</si>
  <si>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</si>
  <si>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</si>
  <si>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</si>
  <si>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</si>
  <si>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</si>
  <si>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</si>
  <si>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</si>
  <si>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</si>
  <si>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</si>
  <si>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</si>
  <si>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</si>
  <si>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</si>
  <si>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</si>
  <si>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</si>
  <si>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</si>
  <si>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</si>
  <si>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</si>
  <si>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</si>
  <si>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</si>
  <si>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</si>
  <si>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</si>
  <si>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</si>
  <si>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</si>
  <si>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</si>
  <si>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</si>
  <si>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</si>
  <si>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</si>
  <si>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</si>
  <si>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</si>
  <si>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</si>
  <si>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</si>
  <si>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</si>
  <si>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</si>
  <si>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</si>
  <si>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</si>
  <si>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</si>
  <si>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</si>
  <si>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</si>
  <si>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</si>
  <si>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</si>
  <si>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</si>
  <si>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</si>
  <si>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</si>
  <si>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</si>
  <si>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</si>
  <si>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</si>
  <si>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</si>
  <si>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</si>
  <si>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</si>
  <si>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</si>
  <si>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</si>
  <si>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</si>
  <si>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</si>
  <si>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</si>
  <si>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</si>
  <si>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</si>
  <si>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</si>
  <si>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</si>
  <si>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</si>
  <si>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</si>
  <si>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</si>
  <si>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</si>
  <si>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</si>
  <si>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</si>
  <si>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</si>
  <si>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</si>
  <si>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</si>
  <si>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</si>
  <si>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</si>
  <si>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</si>
  <si>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</si>
  <si>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</si>
  <si>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</si>
  <si>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</si>
  <si>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</si>
  <si>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</si>
  <si>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</si>
  <si>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</si>
  <si>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</si>
  <si>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</si>
  <si>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</si>
  <si>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</si>
  <si>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</si>
  <si>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</si>
  <si>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</si>
  <si>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</si>
  <si>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</si>
  <si>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</si>
  <si>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</si>
  <si>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</si>
  <si>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</si>
  <si>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</si>
  <si>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</si>
  <si>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</si>
  <si>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</si>
  <si>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</si>
  <si>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</si>
  <si>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</si>
  <si>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</si>
  <si>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</si>
  <si>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</si>
  <si>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</si>
  <si>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</si>
  <si>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</si>
  <si>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</si>
  <si>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</si>
  <si>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</si>
  <si>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</si>
  <si>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</si>
  <si>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</si>
  <si>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</si>
  <si>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</si>
  <si>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</si>
  <si>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</si>
  <si>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</si>
  <si>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</si>
  <si>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</si>
  <si>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</si>
  <si>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</si>
  <si>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</si>
  <si>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</si>
  <si>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</si>
  <si>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</si>
  <si>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</si>
  <si>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</si>
  <si>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</si>
  <si>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</si>
  <si>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</si>
  <si>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</si>
  <si>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</si>
  <si>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</si>
  <si>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</si>
  <si>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</si>
  <si>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</si>
  <si>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</si>
  <si>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</si>
  <si>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</si>
  <si>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</si>
  <si>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</si>
  <si>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</si>
  <si>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</si>
  <si>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</si>
  <si>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</si>
  <si>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</si>
  <si>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</si>
  <si>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</si>
  <si>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</si>
  <si>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</si>
  <si>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</si>
  <si>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</si>
  <si>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</si>
  <si>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</si>
  <si>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</si>
  <si>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</si>
  <si>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</si>
  <si>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</si>
  <si>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</si>
  <si>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</si>
  <si>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</si>
  <si>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</si>
  <si>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</si>
  <si>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</si>
  <si>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</si>
  <si>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</si>
  <si>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</si>
  <si>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</si>
  <si>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</si>
  <si>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</si>
  <si>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</si>
  <si>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</si>
  <si>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</si>
  <si>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</si>
  <si>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</si>
  <si>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</si>
  <si>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</si>
  <si>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</si>
  <si>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</si>
  <si>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</si>
  <si>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</si>
  <si>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</si>
  <si>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</si>
  <si>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</si>
  <si>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</si>
  <si>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</si>
  <si>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</si>
  <si>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</si>
  <si>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</si>
  <si>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</si>
  <si>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</si>
  <si>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</si>
  <si>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</si>
  <si>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</si>
  <si>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</si>
  <si>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</si>
  <si>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</si>
  <si>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</si>
  <si>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</si>
  <si>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</si>
  <si>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</si>
  <si>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</si>
  <si>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</si>
  <si>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</si>
  <si>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</si>
  <si>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</si>
  <si>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</si>
  <si>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</si>
  <si>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</si>
  <si>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</si>
  <si>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</si>
  <si>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</si>
  <si>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</si>
  <si>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</si>
  <si>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</si>
  <si>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</si>
  <si>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</si>
  <si>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</si>
  <si>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</si>
  <si>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</si>
  <si>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</si>
  <si>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</si>
  <si>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</si>
  <si>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</si>
  <si>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</si>
  <si>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</si>
  <si>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</si>
  <si>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</si>
  <si>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</si>
  <si>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</si>
  <si>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</si>
  <si>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</si>
  <si>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</si>
  <si>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</si>
  <si>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</si>
  <si>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</si>
  <si>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</si>
  <si>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</si>
  <si>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</si>
  <si>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</si>
  <si>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</si>
  <si>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</si>
  <si>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</si>
  <si>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</si>
  <si>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</si>
  <si>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</si>
  <si>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</si>
  <si>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</si>
  <si>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</si>
  <si>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</si>
  <si>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</si>
  <si>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</si>
  <si>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</si>
  <si>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</si>
  <si>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</si>
  <si>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</si>
  <si>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</si>
  <si>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</si>
  <si>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</si>
  <si>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</si>
  <si>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</si>
  <si>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</si>
  <si>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</si>
  <si>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</si>
  <si>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</si>
  <si>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</si>
  <si>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</si>
  <si>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</si>
  <si>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</si>
  <si>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</si>
  <si>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</si>
  <si>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</si>
  <si>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</si>
  <si>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</si>
  <si>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</si>
  <si>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</si>
  <si>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</si>
  <si>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</si>
  <si>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</si>
  <si>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</si>
  <si>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</si>
  <si>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</si>
  <si>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</si>
  <si>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</si>
  <si>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</si>
  <si>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</si>
  <si>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</si>
  <si>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</si>
  <si>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</si>
  <si>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</si>
  <si>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</si>
  <si>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</si>
  <si>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</si>
  <si>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</si>
  <si>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</si>
  <si>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</si>
  <si>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</si>
  <si>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</si>
  <si>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</si>
  <si>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</si>
  <si>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</si>
  <si>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</si>
  <si>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</si>
  <si>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</si>
  <si>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</si>
  <si>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</si>
  <si>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</si>
  <si>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</si>
  <si>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</si>
  <si>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</si>
  <si>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</si>
  <si>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</si>
  <si>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</si>
  <si>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</si>
  <si>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</si>
  <si>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</si>
  <si>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</si>
  <si>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</si>
  <si>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</si>
  <si>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</si>
  <si>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</si>
  <si>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</si>
  <si>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</si>
  <si>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</si>
  <si>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</si>
  <si>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</si>
  <si>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</si>
  <si>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</si>
  <si>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</si>
  <si>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</si>
  <si>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</si>
  <si>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</si>
  <si>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</si>
  <si>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</si>
  <si>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</si>
  <si>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</si>
  <si>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</si>
  <si>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</si>
  <si>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</si>
  <si>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</si>
  <si>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</si>
  <si>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</si>
  <si>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</si>
  <si>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</si>
  <si>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</si>
  <si>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</si>
  <si>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</si>
  <si>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</si>
  <si>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</si>
  <si>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</si>
  <si>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</si>
  <si>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</si>
  <si>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</si>
  <si>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</si>
  <si>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</si>
  <si>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</si>
  <si>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</si>
  <si>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</si>
  <si>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</si>
  <si>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</si>
  <si>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</si>
  <si>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</si>
  <si>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</si>
  <si>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</si>
  <si>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</si>
  <si>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</si>
  <si>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</si>
  <si>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</si>
  <si>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</si>
  <si>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</si>
  <si>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</si>
  <si>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</si>
  <si>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</si>
  <si>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</si>
  <si>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</si>
  <si>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</si>
  <si>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</si>
  <si>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</si>
  <si>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</si>
  <si>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</si>
  <si>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</si>
  <si>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</si>
  <si>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</si>
  <si>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</si>
  <si>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</si>
  <si>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</si>
  <si>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</si>
  <si>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</si>
  <si>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</si>
  <si>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</si>
  <si>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</si>
  <si>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</si>
  <si>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</si>
  <si>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</si>
  <si>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</si>
  <si>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</si>
  <si>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</si>
  <si>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</si>
  <si>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</si>
  <si>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</si>
  <si>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</si>
  <si>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</si>
  <si>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</si>
  <si>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</si>
  <si>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</si>
  <si>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</si>
  <si>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</si>
  <si>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</si>
  <si>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</si>
  <si>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</si>
  <si>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</si>
  <si>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</si>
  <si>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</si>
  <si>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</si>
  <si>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</si>
  <si>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</si>
  <si>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</si>
  <si>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</si>
  <si>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</si>
  <si>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</si>
  <si>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</si>
  <si>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</si>
  <si>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</si>
  <si>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</si>
  <si>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</si>
  <si>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</si>
  <si>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</si>
  <si>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</si>
  <si>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</si>
  <si>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</si>
  <si>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</si>
  <si>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</si>
  <si>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</si>
  <si>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</si>
  <si>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</si>
  <si>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</si>
  <si>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</si>
  <si>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</si>
  <si>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</si>
  <si>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</si>
  <si>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</si>
  <si>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</si>
  <si>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</si>
  <si>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</si>
  <si>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</si>
  <si>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</si>
  <si>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</si>
  <si>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</si>
  <si>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</si>
  <si>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</si>
  <si>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</si>
  <si>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</si>
  <si>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</si>
  <si>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</si>
  <si>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</si>
  <si>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</si>
  <si>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</si>
  <si>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</si>
  <si>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</si>
  <si>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</si>
  <si>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</si>
  <si>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</si>
  <si>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</si>
  <si>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</si>
  <si>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</si>
  <si>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</si>
  <si>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</si>
  <si>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</si>
  <si>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</si>
  <si>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</si>
  <si>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</si>
  <si>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</si>
  <si>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</si>
  <si>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</si>
  <si>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</si>
  <si>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</si>
  <si>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</si>
  <si>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</si>
  <si>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</si>
  <si>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</si>
  <si>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</si>
  <si>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</si>
  <si>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</si>
  <si>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</si>
  <si>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</si>
  <si>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</si>
  <si>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</si>
  <si>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</si>
  <si>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</si>
  <si>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</si>
  <si>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</si>
  <si>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</si>
  <si>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</si>
  <si>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</si>
  <si>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</si>
  <si>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</si>
  <si>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</si>
  <si>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</si>
  <si>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</si>
  <si>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</si>
  <si>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</si>
  <si>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</si>
  <si>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</si>
  <si>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</si>
  <si>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</si>
  <si>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</si>
  <si>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</si>
  <si>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</si>
  <si>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</si>
  <si>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</si>
  <si>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</si>
  <si>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</si>
  <si>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</si>
  <si>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</si>
  <si>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</si>
  <si>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</si>
  <si>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</si>
  <si>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</si>
  <si>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</si>
  <si>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</si>
  <si>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</si>
  <si>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</si>
  <si>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</si>
  <si>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</si>
  <si>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</si>
  <si>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</si>
  <si>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</si>
  <si>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</si>
  <si>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</si>
  <si>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</si>
  <si>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</si>
  <si>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</si>
  <si>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</si>
  <si>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</si>
  <si>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</si>
  <si>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</si>
  <si>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</si>
  <si>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</si>
  <si>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</si>
  <si>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</si>
  <si>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</si>
  <si>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</si>
  <si>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</si>
  <si>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</si>
  <si>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</si>
  <si>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</si>
  <si>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</si>
  <si>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</si>
  <si>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</si>
  <si>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</si>
  <si>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</si>
  <si>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</si>
  <si>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</si>
  <si>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</si>
  <si>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</si>
  <si>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</si>
  <si>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</si>
  <si>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</si>
  <si>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</si>
  <si>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</si>
  <si>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</si>
  <si>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</si>
  <si>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</si>
  <si>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</si>
  <si>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</si>
  <si>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</si>
  <si>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</si>
  <si>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</si>
  <si>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</si>
  <si>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</si>
  <si>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</si>
  <si>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</si>
  <si>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</si>
  <si>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</si>
  <si>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</si>
  <si>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</si>
  <si>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</si>
  <si>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</si>
  <si>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</si>
  <si>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</si>
  <si>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</si>
  <si>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</si>
  <si>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</si>
  <si>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</si>
  <si>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</si>
  <si>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</si>
  <si>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</si>
  <si>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</si>
  <si>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</si>
  <si>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</si>
  <si>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</si>
  <si>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</si>
  <si>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</si>
  <si>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</si>
  <si>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</si>
  <si>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</si>
  <si>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</si>
  <si>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</si>
  <si>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</si>
  <si>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</si>
  <si>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</si>
  <si>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</si>
  <si>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</si>
  <si>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</si>
  <si>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</si>
  <si>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</si>
  <si>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</si>
  <si>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</si>
  <si>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</si>
  <si>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</si>
  <si>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</si>
  <si>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</si>
  <si>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</si>
  <si>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</si>
  <si>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</si>
  <si>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</si>
  <si>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</si>
  <si>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</si>
  <si>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</si>
  <si>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</si>
  <si>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</si>
  <si>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</si>
  <si>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</si>
  <si>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</si>
  <si>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</si>
  <si>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</si>
  <si>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</si>
  <si>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</si>
  <si>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</si>
  <si>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</si>
  <si>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</si>
  <si>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</si>
  <si>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</si>
  <si>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</si>
  <si>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</si>
  <si>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</si>
  <si>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</si>
  <si>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</si>
  <si>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</si>
  <si>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</si>
  <si>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</si>
  <si>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</si>
  <si>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</si>
  <si>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</si>
  <si>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</si>
  <si>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</si>
  <si>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</si>
  <si>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</si>
  <si>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</si>
  <si>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</si>
  <si>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</si>
  <si>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</si>
  <si>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</si>
  <si>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</si>
  <si>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</si>
  <si>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</si>
  <si>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</si>
  <si>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</si>
  <si>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</si>
  <si>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</si>
  <si>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</si>
  <si>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</si>
  <si>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</si>
  <si>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</si>
  <si>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</si>
  <si>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</si>
  <si>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</si>
  <si>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</si>
  <si>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</si>
  <si>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</si>
  <si>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</si>
  <si>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</si>
  <si>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</si>
  <si>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</si>
  <si>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</si>
  <si>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</si>
  <si>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</si>
  <si>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</si>
  <si>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</si>
  <si>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</si>
  <si>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</si>
  <si>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</si>
  <si>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</si>
  <si>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</si>
  <si>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</si>
  <si>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</si>
  <si>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</si>
  <si>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</si>
  <si>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</si>
  <si>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</si>
  <si>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</si>
  <si>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</si>
  <si>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</si>
  <si>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</si>
  <si>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</si>
  <si>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</si>
  <si>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</si>
  <si>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</si>
  <si>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</si>
  <si>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</si>
  <si>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</si>
  <si>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</si>
  <si>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</si>
  <si>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</si>
  <si>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</si>
  <si>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</si>
  <si>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</si>
  <si>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</si>
  <si>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</si>
  <si>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</si>
  <si>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</si>
  <si>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</si>
  <si>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</si>
  <si>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</si>
  <si>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</si>
  <si>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</si>
  <si>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</si>
  <si>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</si>
  <si>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</si>
  <si>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</si>
  <si>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</si>
  <si>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</si>
  <si>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</si>
  <si>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</si>
  <si>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</si>
  <si>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</si>
  <si>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</si>
  <si>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</si>
  <si>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</si>
  <si>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</si>
  <si>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</si>
  <si>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</si>
  <si>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</si>
  <si>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</si>
  <si>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</si>
  <si>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</si>
  <si>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</si>
  <si>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</si>
  <si>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</si>
  <si>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</si>
  <si>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</si>
  <si>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</si>
  <si>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</si>
  <si>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</si>
  <si>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</si>
  <si>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</si>
  <si>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</si>
  <si>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</si>
  <si>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</si>
  <si>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</si>
  <si>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</si>
  <si>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</si>
  <si>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</si>
  <si>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</si>
  <si>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</si>
  <si>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</si>
  <si>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</si>
  <si>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</si>
  <si>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</si>
  <si>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</si>
  <si>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</si>
  <si>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</si>
  <si>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</si>
  <si>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</si>
  <si>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</si>
  <si>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</si>
  <si>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</si>
  <si>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</si>
  <si>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</si>
  <si>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</si>
  <si>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</si>
  <si>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</si>
  <si>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</si>
  <si>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</si>
  <si>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</si>
  <si>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</si>
  <si>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</si>
  <si>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</si>
  <si>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</si>
  <si>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</si>
  <si>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</si>
  <si>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</si>
  <si>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</si>
  <si>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</si>
  <si>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</si>
  <si>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</si>
  <si>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</si>
  <si>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</si>
  <si>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</si>
  <si>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</si>
  <si>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</si>
  <si>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</si>
  <si>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</si>
  <si>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</si>
  <si>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</si>
  <si>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</si>
  <si>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</si>
  <si>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</si>
  <si>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</si>
  <si>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</si>
  <si>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</si>
  <si>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</si>
  <si>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</si>
  <si>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</si>
  <si>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</si>
  <si>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</si>
  <si>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</si>
  <si>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</si>
  <si>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</si>
  <si>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</si>
  <si>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</si>
  <si>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</si>
  <si>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</si>
  <si>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</si>
  <si>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</si>
  <si>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</si>
  <si>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</si>
  <si>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</si>
  <si>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</si>
  <si>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</si>
  <si>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</si>
  <si>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</si>
  <si>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</si>
  <si>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</si>
  <si>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</si>
  <si>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</si>
  <si>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</si>
  <si>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</si>
  <si>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</si>
  <si>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</si>
  <si>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</si>
  <si>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</si>
  <si>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</si>
  <si>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</si>
  <si>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</si>
  <si>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</si>
  <si>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</si>
  <si>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</si>
  <si>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</si>
  <si>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</si>
  <si>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</si>
  <si>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</si>
  <si>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</si>
  <si>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</si>
  <si>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</si>
  <si>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</si>
  <si>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</si>
  <si>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</si>
  <si>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</si>
  <si>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</si>
  <si>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</si>
  <si>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</si>
  <si>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</si>
  <si>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</si>
  <si>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</si>
  <si>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</si>
  <si>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</si>
  <si>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</si>
  <si>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</si>
  <si>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</si>
  <si>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</si>
  <si>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</si>
  <si>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</si>
  <si>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</si>
  <si>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</si>
  <si>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</si>
  <si>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</si>
  <si>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</si>
  <si>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</si>
  <si>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</si>
  <si>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</si>
  <si>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</si>
  <si>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</si>
  <si>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</si>
  <si>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</si>
  <si>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</si>
  <si>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</si>
  <si>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</si>
  <si>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</si>
  <si>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</si>
  <si>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</si>
  <si>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</si>
  <si>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</si>
  <si>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</si>
  <si>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</si>
  <si>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</si>
  <si>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</si>
  <si>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</si>
  <si>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</si>
  <si>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</si>
  <si>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</si>
  <si>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</si>
  <si>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</si>
  <si>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</si>
  <si>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</si>
  <si>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</si>
  <si>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</si>
  <si>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</si>
  <si>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</si>
  <si>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</si>
  <si>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</si>
  <si>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</si>
  <si>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</si>
  <si>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</si>
  <si>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</si>
  <si>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</si>
  <si>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</si>
  <si>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</si>
  <si>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</si>
  <si>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</si>
  <si>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</si>
  <si>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</si>
  <si>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</si>
  <si>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</si>
  <si>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</si>
  <si>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</si>
  <si>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</si>
  <si>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</si>
  <si>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</si>
  <si>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</si>
  <si>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</si>
  <si>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</si>
  <si>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</si>
  <si>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</si>
  <si>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</si>
  <si>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</si>
  <si>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</si>
  <si>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</si>
  <si>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</si>
  <si>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</si>
  <si>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</si>
  <si>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</si>
  <si>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</si>
  <si>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</si>
  <si>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</si>
  <si>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</si>
  <si>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</si>
  <si>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</si>
  <si>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</si>
  <si>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</si>
  <si>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</si>
  <si>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</si>
  <si>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</si>
  <si>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</si>
  <si>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</si>
  <si>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</si>
  <si>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</si>
  <si>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</si>
  <si>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</si>
  <si>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</si>
  <si>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</si>
  <si>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</si>
  <si>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</si>
  <si>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</si>
  <si>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</si>
  <si>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</si>
  <si>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</si>
  <si>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</si>
  <si>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</si>
  <si>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</si>
  <si>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</si>
  <si>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</si>
  <si>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</si>
  <si>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</si>
  <si>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</si>
  <si>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</si>
  <si>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</si>
  <si>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</si>
  <si>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</si>
  <si>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</si>
  <si>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</si>
  <si>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</si>
  <si>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</si>
  <si>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</si>
  <si>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</si>
  <si>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</si>
  <si>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</si>
  <si>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</si>
  <si>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</si>
  <si>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</si>
  <si>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</si>
  <si>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</si>
  <si>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</si>
  <si>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</si>
  <si>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</si>
  <si>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</si>
  <si>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</si>
  <si>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</si>
  <si>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</si>
  <si>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</si>
  <si>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</si>
  <si>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</si>
  <si>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</si>
  <si>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</si>
  <si>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</si>
  <si>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</si>
  <si>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</si>
  <si>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</si>
  <si>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</si>
  <si>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</si>
  <si>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</si>
  <si>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</si>
  <si>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</si>
  <si>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</si>
  <si>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</si>
  <si>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</si>
  <si>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</si>
  <si>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</si>
  <si>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</si>
  <si>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</si>
  <si>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</si>
  <si>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</si>
  <si>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</si>
  <si>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</si>
  <si>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</si>
  <si>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</si>
  <si>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</si>
  <si>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</si>
  <si>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</si>
  <si>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</si>
  <si>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</si>
  <si>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</si>
  <si>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</si>
  <si>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</si>
  <si>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</si>
  <si>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</si>
  <si>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</si>
  <si>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</si>
  <si>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</si>
  <si>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</si>
  <si>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</si>
  <si>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</si>
  <si>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</si>
  <si>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</si>
  <si>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</si>
  <si>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</si>
  <si>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</si>
  <si>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</si>
  <si>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</si>
  <si>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</si>
  <si>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</si>
  <si>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</si>
  <si>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</si>
  <si>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</si>
  <si>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</si>
  <si>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</si>
  <si>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</si>
  <si>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</si>
  <si>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</si>
  <si>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</si>
  <si>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</si>
  <si>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</si>
  <si>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</si>
  <si>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</si>
  <si>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</si>
  <si>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</si>
  <si>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</si>
  <si>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</si>
  <si>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</si>
  <si>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</si>
  <si>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</si>
  <si>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</si>
  <si>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</si>
  <si>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</si>
  <si>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</si>
  <si>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</si>
  <si>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</si>
  <si>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</si>
  <si>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</si>
  <si>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</si>
  <si>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</si>
  <si>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</si>
  <si>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</si>
  <si>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</si>
  <si>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</si>
  <si>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</si>
  <si>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</si>
  <si>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</si>
  <si>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</si>
  <si>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</si>
  <si>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</si>
  <si>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</si>
  <si>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</si>
  <si>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</si>
  <si>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</si>
  <si>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</si>
  <si>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</si>
  <si>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</si>
  <si>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</si>
  <si>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</si>
  <si>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</si>
  <si>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</si>
  <si>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</si>
  <si>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</si>
  <si>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</si>
  <si>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</si>
  <si>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</si>
  <si>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</si>
  <si>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</si>
  <si>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</si>
  <si>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</si>
  <si>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</si>
  <si>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</si>
  <si>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</si>
  <si>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</si>
  <si>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</si>
  <si>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</si>
  <si>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</si>
  <si>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</si>
  <si>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</si>
  <si>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</si>
  <si>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</si>
  <si>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</si>
  <si>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</si>
  <si>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</si>
  <si>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</si>
  <si>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</si>
  <si>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</si>
  <si>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</si>
  <si>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</si>
  <si>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</si>
  <si>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</si>
  <si>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</si>
  <si>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</si>
  <si>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</si>
  <si>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</si>
  <si>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</si>
  <si>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</si>
  <si>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</si>
  <si>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</si>
  <si>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</si>
  <si>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</si>
  <si>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</si>
  <si>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</si>
  <si>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</si>
  <si>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</si>
  <si>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</si>
  <si>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</si>
  <si>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</si>
  <si>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</si>
  <si>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</si>
  <si>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</si>
  <si>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</si>
  <si>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</si>
  <si>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</si>
  <si>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</si>
  <si>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</si>
  <si>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</si>
  <si>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</si>
  <si>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</si>
  <si>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</si>
  <si>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</si>
  <si>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</si>
  <si>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</si>
  <si>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</si>
  <si>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</si>
  <si>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</si>
  <si>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</si>
  <si>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</si>
  <si>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</si>
  <si>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</si>
  <si>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</si>
  <si>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</si>
  <si>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</si>
  <si>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</si>
  <si>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</si>
  <si>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</si>
  <si>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</si>
  <si>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</si>
  <si>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</si>
  <si>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</si>
  <si>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</si>
  <si>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</si>
  <si>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</si>
  <si>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</si>
  <si>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</si>
  <si>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</si>
  <si>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</si>
  <si>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</si>
  <si>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</si>
  <si>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</si>
  <si>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</si>
  <si>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</si>
  <si>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</si>
  <si>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</si>
  <si>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</si>
  <si>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</si>
  <si>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</si>
  <si>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</si>
  <si>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</si>
  <si>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</si>
  <si>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</si>
  <si>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</si>
  <si>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</si>
  <si>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</si>
  <si>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</si>
  <si>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</si>
  <si>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</si>
  <si>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</si>
  <si>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</si>
  <si>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</si>
  <si>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</si>
  <si>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</si>
  <si>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</si>
  <si>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</si>
  <si>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</si>
  <si>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</si>
  <si>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</si>
  <si>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</si>
  <si>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</si>
  <si>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</si>
  <si>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</si>
  <si>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</si>
  <si>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</si>
  <si>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</si>
  <si>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</si>
  <si>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</si>
  <si>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</si>
  <si>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</si>
  <si>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</si>
  <si>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</si>
  <si>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</si>
  <si>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</si>
  <si>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</si>
  <si>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</si>
  <si>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</si>
  <si>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</si>
  <si>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</si>
  <si>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</si>
  <si>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</si>
  <si>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</si>
  <si>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</si>
  <si>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</si>
  <si>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</si>
  <si>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</si>
  <si>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</si>
  <si>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</si>
  <si>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</si>
  <si>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</si>
  <si>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</si>
  <si>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</si>
  <si>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</si>
  <si>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</si>
  <si>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</si>
  <si>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</si>
  <si>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</si>
  <si>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</si>
  <si>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</si>
  <si>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</si>
  <si>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</si>
  <si>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</si>
  <si>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</si>
  <si>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</si>
  <si>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</si>
  <si>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</si>
  <si>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</si>
  <si>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</si>
  <si>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</si>
  <si>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</si>
  <si>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</si>
  <si>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</si>
  <si>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</si>
  <si>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</si>
  <si>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</si>
  <si>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</si>
  <si>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</si>
  <si>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</si>
  <si>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</si>
  <si>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</si>
  <si>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</si>
  <si>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</si>
  <si>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</si>
  <si>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</si>
  <si>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</si>
  <si>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</si>
  <si>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</si>
  <si>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</si>
  <si>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</si>
  <si>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</si>
  <si>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</si>
  <si>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</si>
  <si>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</si>
  <si>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</si>
  <si>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</si>
  <si>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</si>
  <si>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</si>
  <si>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</si>
  <si>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</si>
  <si>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</si>
  <si>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</si>
  <si>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</si>
  <si>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</si>
  <si>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</si>
  <si>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</si>
  <si>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</si>
  <si>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</si>
  <si>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</si>
  <si>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</si>
  <si>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</si>
  <si>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</si>
  <si>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</si>
  <si>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</si>
  <si>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</si>
  <si>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</si>
  <si>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</si>
  <si>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</si>
  <si>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</si>
  <si>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</si>
  <si>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</si>
  <si>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</si>
  <si>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</si>
  <si>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</si>
  <si>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</si>
  <si>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</si>
  <si>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</si>
  <si>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</si>
  <si>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</si>
  <si>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</si>
  <si>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</si>
  <si>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</si>
  <si>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</si>
  <si>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</si>
  <si>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</si>
  <si>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</si>
  <si>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</si>
  <si>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</si>
  <si>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</si>
  <si>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</si>
  <si>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</si>
  <si>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</si>
  <si>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</si>
  <si>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</si>
  <si>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</si>
  <si>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</si>
  <si>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</si>
  <si>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</si>
  <si>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</si>
  <si>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</si>
  <si>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</si>
  <si>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</si>
  <si>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</si>
  <si>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</si>
  <si>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</si>
  <si>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</si>
  <si>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</si>
  <si>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</si>
  <si>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</si>
  <si>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</si>
  <si>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</si>
  <si>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</si>
  <si>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</si>
  <si>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</si>
  <si>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</si>
  <si>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</si>
  <si>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</si>
  <si>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</si>
  <si>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</si>
  <si>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</si>
  <si>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</si>
  <si>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</si>
  <si>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</si>
  <si>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</si>
  <si>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</si>
  <si>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</si>
  <si>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</si>
  <si>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</si>
  <si>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</si>
  <si>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</si>
  <si>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</si>
  <si>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</si>
  <si>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</si>
  <si>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</si>
  <si>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</si>
  <si>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</si>
  <si>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</si>
  <si>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</si>
  <si>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</si>
  <si>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</si>
  <si>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</si>
  <si>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</si>
  <si>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</si>
  <si>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</si>
  <si>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</si>
  <si>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</si>
  <si>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</si>
  <si>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</si>
  <si>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</si>
  <si>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</si>
  <si>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</si>
  <si>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</si>
  <si>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</si>
  <si>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</si>
  <si>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</si>
  <si>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</si>
  <si>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</si>
  <si>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</si>
  <si>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</si>
  <si>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</si>
  <si>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</si>
  <si>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</si>
  <si>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</si>
  <si>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</si>
  <si>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</si>
  <si>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</si>
  <si>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</si>
  <si>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</si>
  <si>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</si>
  <si>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</si>
  <si>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</si>
  <si>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</si>
  <si>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</si>
  <si>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</si>
  <si>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</si>
  <si>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</si>
  <si>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</si>
  <si>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</si>
  <si>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</si>
  <si>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</si>
  <si>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</si>
  <si>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</si>
  <si>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</si>
  <si>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</si>
  <si>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</si>
  <si>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</si>
  <si>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</si>
  <si>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</si>
  <si>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</si>
  <si>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</si>
  <si>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</si>
  <si>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</si>
  <si>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</si>
  <si>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</si>
  <si>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</si>
  <si>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</si>
  <si>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</si>
  <si>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</si>
  <si>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</si>
  <si>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</si>
  <si>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</si>
  <si>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</si>
  <si>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</si>
  <si>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</si>
  <si>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</si>
  <si>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</si>
  <si>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</si>
  <si>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</si>
  <si>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</si>
  <si>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</si>
  <si>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</si>
  <si>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</si>
  <si>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</si>
  <si>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</si>
  <si>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</si>
  <si>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</si>
  <si>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</si>
  <si>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</si>
  <si>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</si>
  <si>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</si>
  <si>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</si>
  <si>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</si>
  <si>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</si>
  <si>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</si>
  <si>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</si>
  <si>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</si>
  <si>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</si>
  <si>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</si>
  <si>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</si>
  <si>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</si>
  <si>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</si>
  <si>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</si>
  <si>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</si>
  <si>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</si>
  <si>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</si>
  <si>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</si>
  <si>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</si>
  <si>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</si>
  <si>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</si>
  <si>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</si>
  <si>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</si>
  <si>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</si>
  <si>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</si>
  <si>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</si>
  <si>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</si>
  <si>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</si>
  <si>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</si>
  <si>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</si>
  <si>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</si>
  <si>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</si>
  <si>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</si>
  <si>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</si>
  <si>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</si>
  <si>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</si>
  <si>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</si>
  <si>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</si>
  <si>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</si>
  <si>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</si>
  <si>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</si>
  <si>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</si>
  <si>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</si>
  <si>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</si>
  <si>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</si>
  <si>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</si>
  <si>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</si>
  <si>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</si>
  <si>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</si>
  <si>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</si>
  <si>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</si>
  <si>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</si>
  <si>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</si>
  <si>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</si>
  <si>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</si>
  <si>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</si>
  <si>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</si>
  <si>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</si>
  <si>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</si>
  <si>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</si>
  <si>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</si>
  <si>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</si>
  <si>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</si>
  <si>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</si>
  <si>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</si>
  <si>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</si>
  <si>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</si>
  <si>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</si>
  <si>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</si>
  <si>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</si>
  <si>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</si>
  <si>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</si>
  <si>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</si>
  <si>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</si>
  <si>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</si>
  <si>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</si>
  <si>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</si>
  <si>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</si>
  <si>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</si>
  <si>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</si>
  <si>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</si>
  <si>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</si>
  <si>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</si>
  <si>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</si>
  <si>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</si>
  <si>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</si>
  <si>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</si>
  <si>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</si>
  <si>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</si>
  <si>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</si>
  <si>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</si>
  <si>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</si>
  <si>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</si>
  <si>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</si>
  <si>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</si>
  <si>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</si>
  <si>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</si>
  <si>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</si>
  <si>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</si>
  <si>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</si>
  <si>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</si>
  <si>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</si>
  <si>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</si>
  <si>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</si>
  <si>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</si>
  <si>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</si>
  <si>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</si>
  <si>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</si>
  <si>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</si>
  <si>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</si>
  <si>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</si>
  <si>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</si>
  <si>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</si>
  <si>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</si>
  <si>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</si>
  <si>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</si>
  <si>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</si>
  <si>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</si>
  <si>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</si>
  <si>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</si>
  <si>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</si>
  <si>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</si>
  <si>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</si>
  <si>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</si>
  <si>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</si>
  <si>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</si>
  <si>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</si>
  <si>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</si>
  <si>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</si>
  <si>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</si>
  <si>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</si>
  <si>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</si>
  <si>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</si>
  <si>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</si>
  <si>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</si>
  <si>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</si>
  <si>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</si>
  <si>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</si>
  <si>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</si>
  <si>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</si>
  <si>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</si>
  <si>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</si>
  <si>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</si>
  <si>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</si>
  <si>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</si>
  <si>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</si>
  <si>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</si>
  <si>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</si>
  <si>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</si>
  <si>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</si>
  <si>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</si>
  <si>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</si>
  <si>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</si>
  <si>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</si>
  <si>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</si>
  <si>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</si>
  <si>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</si>
  <si>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</si>
  <si>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</si>
  <si>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</si>
  <si>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</si>
  <si>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</si>
  <si>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</si>
  <si>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</si>
  <si>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</si>
  <si>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</si>
  <si>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</si>
  <si>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</si>
  <si>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</si>
  <si>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</si>
  <si>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</si>
  <si>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</si>
  <si>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</si>
  <si>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</si>
  <si>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</si>
  <si>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</si>
  <si>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</si>
  <si>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</si>
  <si>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</si>
  <si>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</si>
  <si>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</si>
  <si>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</si>
  <si>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</si>
  <si>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</si>
  <si>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</si>
  <si>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</si>
  <si>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</si>
  <si>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</si>
  <si>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</si>
  <si>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</si>
  <si>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</si>
  <si>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</si>
  <si>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</si>
  <si>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</si>
  <si>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</si>
  <si>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</si>
  <si>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</si>
  <si>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</si>
  <si>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</si>
  <si>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</si>
  <si>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</si>
  <si>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</si>
  <si>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</si>
  <si>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</si>
  <si>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</si>
  <si>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</si>
  <si>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</si>
  <si>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</si>
  <si>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</si>
  <si>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</si>
  <si>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</si>
  <si>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</si>
  <si>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</si>
  <si>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</si>
  <si>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</si>
  <si>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</si>
  <si>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</si>
  <si>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</si>
  <si>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</si>
  <si>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</si>
  <si>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</si>
  <si>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</si>
  <si>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</si>
  <si>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</si>
  <si>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</si>
  <si>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</si>
  <si>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</si>
  <si>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</si>
  <si>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</si>
  <si>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</si>
  <si>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</si>
  <si>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</si>
  <si>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</si>
  <si>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</si>
  <si>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</si>
  <si>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</si>
  <si>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</si>
  <si>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</si>
  <si>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</si>
  <si>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</si>
  <si>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</si>
  <si>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</si>
  <si>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</si>
  <si>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</si>
  <si>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</si>
  <si>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</si>
  <si>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</si>
  <si>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</si>
  <si>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</si>
  <si>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</si>
  <si>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</si>
  <si>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</si>
  <si>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</si>
  <si>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</si>
  <si>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</si>
  <si>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</si>
  <si>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</si>
  <si>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</si>
  <si>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</si>
  <si>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</si>
  <si>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</si>
  <si>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</si>
  <si>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</si>
  <si>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</si>
  <si>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</si>
  <si>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</si>
  <si>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</si>
  <si>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</si>
  <si>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</si>
  <si>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</si>
  <si>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</si>
  <si>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</si>
  <si>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</si>
  <si>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</si>
  <si>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</si>
  <si>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</si>
  <si>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</si>
  <si>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</si>
  <si>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</si>
  <si>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</si>
  <si>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</si>
  <si>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</si>
  <si>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</si>
  <si>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</si>
  <si>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</si>
  <si>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</si>
  <si>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</si>
  <si>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</si>
  <si>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</si>
  <si>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</si>
  <si>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</si>
  <si>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</si>
  <si>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</si>
  <si>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</si>
  <si>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</si>
  <si>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</si>
  <si>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</si>
  <si>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</si>
  <si>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</si>
  <si>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</si>
  <si>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</si>
  <si>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</si>
  <si>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</si>
  <si>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</si>
  <si>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</si>
  <si>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</si>
  <si>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</si>
  <si>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</si>
  <si>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</si>
  <si>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</si>
  <si>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</si>
  <si>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</si>
  <si>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</si>
  <si>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</si>
  <si>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</si>
  <si>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</si>
  <si>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</si>
  <si>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</si>
  <si>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</si>
  <si>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</si>
  <si>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</si>
  <si>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</si>
  <si>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</si>
  <si>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</si>
  <si>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</si>
  <si>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</si>
  <si>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</si>
  <si>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</si>
  <si>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</si>
  <si>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</si>
  <si>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</si>
  <si>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</si>
  <si>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</si>
  <si>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</si>
  <si>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</si>
  <si>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</si>
  <si>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</si>
  <si>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</si>
  <si>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</si>
  <si>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</si>
  <si>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</si>
  <si>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</si>
  <si>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</si>
  <si>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</si>
  <si>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</si>
  <si>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</si>
  <si>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</si>
  <si>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</si>
  <si>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</si>
  <si>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</si>
  <si>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</si>
  <si>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</si>
  <si>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</si>
  <si>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</si>
  <si>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</si>
  <si>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</si>
  <si>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</si>
  <si>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</si>
  <si>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</si>
  <si>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</si>
  <si>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</si>
  <si>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</si>
  <si>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</si>
  <si>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</si>
  <si>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</si>
  <si>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</si>
  <si>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</si>
  <si>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</si>
  <si>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</si>
  <si>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</si>
  <si>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</si>
  <si>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</si>
  <si>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</si>
  <si>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</si>
  <si>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</si>
  <si>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</si>
  <si>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</si>
  <si>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</si>
  <si>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</si>
  <si>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</si>
  <si>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</si>
  <si>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</si>
  <si>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</si>
  <si>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</si>
  <si>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</si>
  <si>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</si>
  <si>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</si>
  <si>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</si>
  <si>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</si>
  <si>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</si>
  <si>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</si>
  <si>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</si>
  <si>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</si>
  <si>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</si>
  <si>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</si>
  <si>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</si>
  <si>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</si>
  <si>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</si>
  <si>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</si>
  <si>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</si>
  <si>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</si>
  <si>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</si>
  <si>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</si>
  <si>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</si>
  <si>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</si>
  <si>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</si>
  <si>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</si>
  <si>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</si>
  <si>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</si>
  <si>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</si>
  <si>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</si>
  <si>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</si>
  <si>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</si>
  <si>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</si>
  <si>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</si>
  <si>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</si>
  <si>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</si>
  <si>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</si>
  <si>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</si>
  <si>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</si>
  <si>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</si>
  <si>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</si>
  <si>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</si>
  <si>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</si>
  <si>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</si>
  <si>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</si>
  <si>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</si>
  <si>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</si>
  <si>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</si>
  <si>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</si>
  <si>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</si>
  <si>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</si>
  <si>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</si>
  <si>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</si>
  <si>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</si>
  <si>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</si>
  <si>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</si>
  <si>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</si>
  <si>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</si>
  <si>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</si>
  <si>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</si>
  <si>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</si>
  <si>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</si>
  <si>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</si>
  <si>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</si>
  <si>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</si>
  <si>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</si>
  <si>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</si>
  <si>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</si>
  <si>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</si>
  <si>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</si>
  <si>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</si>
  <si>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</si>
  <si>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</si>
  <si>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</si>
  <si>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</si>
  <si>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</si>
  <si>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</si>
  <si>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</si>
  <si>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</si>
  <si>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</si>
  <si>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</si>
  <si>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</si>
  <si>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</si>
  <si>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</si>
  <si>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</si>
  <si>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</si>
  <si>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</si>
  <si>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</si>
  <si>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</si>
  <si>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</si>
  <si>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</si>
  <si>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</si>
  <si>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</si>
  <si>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</si>
  <si>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</si>
  <si>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</si>
  <si>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</si>
  <si>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</si>
  <si>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</si>
  <si>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</si>
  <si>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</si>
  <si>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</si>
  <si>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</si>
  <si>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</si>
  <si>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</si>
  <si>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</si>
  <si>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</si>
  <si>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</si>
  <si>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</si>
  <si>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</si>
  <si>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</si>
  <si>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</si>
  <si>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</si>
  <si>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</si>
  <si>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</si>
  <si>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</si>
  <si>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</si>
  <si>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</si>
  <si>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</si>
  <si>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</si>
  <si>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</si>
  <si>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</si>
  <si>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</si>
  <si>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</si>
  <si>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</si>
  <si>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</si>
  <si>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</si>
  <si>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</si>
  <si>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</si>
  <si>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</si>
  <si>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</si>
  <si>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</si>
  <si>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</si>
  <si>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</si>
  <si>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</si>
  <si>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</si>
  <si>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</si>
  <si>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</si>
  <si>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</si>
  <si>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</si>
  <si>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</si>
  <si>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</si>
  <si>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</si>
  <si>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</si>
  <si>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</si>
  <si>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</si>
  <si>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</si>
  <si>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</si>
  <si>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</si>
  <si>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</si>
  <si>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</si>
  <si>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</si>
  <si>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</si>
  <si>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</si>
  <si>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</si>
  <si>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</si>
  <si>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</si>
  <si>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</si>
  <si>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</si>
  <si>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</si>
  <si>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</si>
  <si>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</si>
  <si>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</si>
  <si>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</si>
  <si>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</si>
  <si>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</si>
  <si>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</si>
  <si>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</si>
  <si>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</si>
  <si>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</si>
  <si>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</si>
  <si>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</si>
  <si>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</si>
  <si>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</si>
  <si>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</si>
  <si>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</si>
  <si>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</si>
  <si>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</si>
  <si>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</si>
  <si>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</si>
  <si>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</si>
  <si>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</si>
  <si>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</si>
  <si>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</si>
  <si>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</si>
  <si>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</si>
  <si>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</si>
  <si>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</si>
  <si>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</si>
  <si>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</si>
  <si>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</si>
  <si>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</si>
  <si>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</si>
  <si>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</si>
  <si>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</si>
  <si>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</si>
  <si>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</si>
  <si>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</si>
  <si>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</si>
  <si>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</si>
  <si>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</si>
  <si>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</si>
  <si>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</si>
  <si>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</si>
  <si>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</si>
  <si>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</si>
  <si>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</si>
  <si>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</si>
  <si>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</si>
  <si>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</si>
  <si>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</si>
  <si>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</si>
  <si>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</si>
  <si>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</si>
  <si>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</si>
  <si>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</si>
  <si>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</si>
  <si>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</si>
  <si>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</si>
  <si>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</si>
  <si>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</si>
  <si>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</si>
  <si>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</si>
  <si>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</si>
  <si>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</si>
  <si>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</si>
  <si>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</si>
  <si>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</si>
  <si>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</si>
  <si>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</si>
  <si>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</si>
  <si>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</si>
  <si>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</si>
  <si>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</si>
  <si>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</si>
  <si>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</si>
  <si>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</si>
  <si>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</si>
  <si>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</si>
  <si>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</si>
  <si>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</si>
  <si>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</si>
  <si>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</si>
  <si>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</si>
  <si>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</si>
  <si>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</si>
  <si>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</si>
  <si>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</si>
  <si>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</si>
  <si>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</si>
  <si>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</si>
  <si>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</si>
  <si>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</si>
  <si>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</si>
  <si>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</si>
  <si>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</si>
  <si>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</si>
  <si>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</si>
  <si>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</si>
  <si>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</si>
  <si>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</si>
  <si>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</si>
  <si>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</si>
  <si>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</si>
  <si>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</si>
  <si>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</si>
  <si>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</si>
  <si>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</si>
  <si>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</si>
  <si>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</si>
  <si>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</si>
  <si>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</si>
  <si>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</si>
  <si>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</si>
  <si>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</si>
  <si>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</si>
  <si>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</si>
  <si>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</si>
  <si>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</si>
  <si>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</si>
  <si>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</si>
  <si>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</si>
  <si>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</si>
  <si>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</si>
  <si>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</si>
  <si>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</si>
  <si>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</si>
  <si>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</si>
  <si>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</si>
  <si>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</si>
  <si>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</si>
  <si>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</si>
  <si>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</si>
  <si>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</si>
  <si>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</si>
  <si>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</si>
  <si>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</si>
  <si>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</si>
  <si>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</si>
  <si>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</si>
  <si>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</si>
  <si>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</si>
  <si>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</si>
  <si>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</si>
  <si>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</si>
  <si>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</si>
  <si>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</si>
  <si>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</si>
  <si>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</si>
  <si>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</si>
  <si>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</si>
  <si>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</si>
  <si>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</si>
  <si>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</si>
  <si>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</si>
  <si>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</si>
  <si>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</si>
  <si>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</si>
  <si>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</si>
  <si>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</si>
  <si>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</si>
  <si>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</si>
  <si>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</si>
  <si>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</si>
  <si>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</si>
  <si>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</si>
  <si>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</si>
  <si>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</si>
  <si>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</si>
  <si>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</si>
  <si>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</si>
  <si>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</si>
  <si>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</si>
  <si>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</si>
  <si>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</si>
  <si>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</si>
  <si>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</si>
  <si>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</si>
  <si>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</si>
  <si>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</si>
  <si>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</si>
  <si>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</si>
  <si>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</si>
  <si>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</si>
  <si>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</si>
  <si>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</si>
  <si>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</si>
  <si>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</si>
  <si>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</si>
  <si>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</si>
  <si>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</si>
  <si>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</si>
  <si>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</si>
  <si>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</si>
  <si>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</si>
  <si>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</si>
  <si>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</si>
  <si>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</si>
  <si>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</si>
  <si>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</si>
  <si>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</si>
  <si>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</si>
  <si>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</si>
  <si>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</si>
  <si>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</si>
  <si>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</si>
  <si>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</si>
  <si>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</si>
  <si>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</si>
  <si>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</si>
  <si>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</si>
  <si>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</si>
  <si>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</si>
  <si>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</si>
  <si>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</si>
  <si>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</si>
  <si>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</si>
  <si>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</si>
  <si>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</si>
  <si>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</si>
  <si>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</si>
  <si>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</si>
  <si>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</si>
  <si>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</si>
  <si>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</si>
  <si>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</si>
  <si>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</si>
  <si>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</si>
  <si>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</si>
  <si>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</si>
  <si>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</si>
  <si>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</si>
  <si>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</si>
  <si>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</si>
  <si>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</si>
  <si>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</si>
  <si>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</si>
  <si>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</si>
  <si>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</si>
  <si>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</si>
  <si>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</si>
  <si>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</si>
  <si>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</si>
  <si>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</si>
  <si>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</si>
  <si>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</si>
  <si>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</si>
  <si>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</si>
  <si>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</si>
  <si>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</si>
  <si>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</si>
  <si>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</si>
  <si>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</si>
  <si>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</si>
  <si>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</si>
  <si>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</si>
  <si>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</si>
  <si>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</si>
  <si>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</si>
  <si>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</si>
  <si>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</si>
  <si>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</si>
  <si>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</si>
  <si>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</si>
  <si>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</si>
  <si>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</si>
  <si>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</si>
  <si>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</si>
  <si>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</si>
  <si>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</si>
  <si>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</si>
  <si>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</si>
  <si>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</si>
  <si>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</si>
  <si>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</si>
  <si>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</si>
  <si>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</si>
  <si>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</si>
  <si>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</si>
  <si>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</si>
  <si>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</si>
  <si>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</si>
  <si>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</si>
  <si>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</si>
  <si>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</si>
  <si>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</si>
  <si>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</si>
  <si>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</si>
  <si>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</si>
  <si>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</si>
  <si>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</si>
  <si>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</si>
  <si>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</si>
  <si>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</si>
  <si>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</si>
  <si>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</si>
  <si>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</si>
  <si>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</si>
  <si>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</si>
  <si>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</si>
  <si>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</si>
  <si>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</si>
  <si>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</si>
  <si>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</si>
  <si>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</si>
  <si>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</si>
  <si>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</si>
  <si>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</si>
  <si>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</si>
  <si>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</si>
  <si>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</si>
  <si>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</si>
  <si>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</si>
  <si>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</si>
  <si>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</si>
  <si>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</si>
  <si>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</si>
  <si>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</si>
  <si>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</si>
  <si>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</si>
  <si>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</si>
  <si>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</si>
  <si>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</si>
  <si>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</si>
  <si>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</si>
  <si>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</si>
  <si>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</si>
  <si>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</si>
  <si>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</si>
  <si>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</si>
  <si>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</si>
  <si>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</si>
  <si>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</si>
  <si>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</si>
  <si>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</si>
  <si>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</si>
  <si>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</si>
  <si>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</si>
  <si>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</si>
  <si>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</si>
  <si>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</si>
  <si>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</si>
  <si>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</si>
  <si>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</si>
  <si>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</si>
  <si>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</si>
  <si>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</si>
  <si>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</si>
  <si>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</si>
  <si>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</si>
  <si>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</si>
  <si>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</si>
  <si>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</si>
  <si>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</si>
  <si>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</si>
  <si>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</si>
  <si>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</si>
  <si>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</si>
  <si>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</si>
  <si>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</si>
  <si>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</si>
  <si>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</si>
  <si>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</si>
  <si>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</si>
  <si>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</si>
  <si>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</si>
  <si>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</si>
  <si>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</si>
  <si>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</si>
  <si>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</si>
  <si>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</si>
  <si>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</si>
  <si>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</si>
  <si>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</si>
  <si>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</si>
  <si>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</si>
  <si>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</si>
  <si>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</si>
  <si>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</si>
  <si>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</si>
  <si>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</si>
  <si>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</si>
  <si>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</si>
  <si>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</si>
  <si>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</si>
  <si>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</si>
  <si>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</si>
  <si>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</si>
  <si>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</si>
  <si>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</si>
  <si>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</si>
  <si>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</si>
  <si>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</si>
  <si>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</si>
  <si>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</si>
  <si>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</si>
  <si>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</si>
  <si>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</si>
  <si>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</si>
  <si>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</si>
  <si>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</si>
  <si>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</si>
  <si>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</si>
  <si>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</si>
  <si>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</si>
  <si>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</si>
  <si>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</si>
  <si>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</si>
  <si>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</si>
  <si>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</si>
  <si>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</si>
  <si>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</si>
  <si>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</si>
  <si>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</si>
  <si>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</si>
  <si>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</si>
  <si>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</si>
  <si>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</si>
  <si>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</si>
  <si>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</si>
  <si>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</si>
  <si>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</si>
  <si>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</si>
  <si>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</si>
  <si>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</si>
  <si>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</si>
  <si>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</si>
  <si>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</si>
  <si>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</si>
  <si>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</si>
  <si>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</si>
  <si>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</si>
  <si>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</si>
  <si>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</si>
  <si>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</si>
  <si>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</si>
  <si>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</si>
  <si>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</si>
  <si>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</si>
  <si>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</si>
  <si>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</si>
  <si>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</si>
  <si>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</si>
  <si>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</si>
  <si>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</si>
  <si>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</si>
  <si>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</si>
  <si>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</si>
  <si>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</si>
  <si>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</si>
  <si>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</si>
  <si>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</si>
  <si>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</si>
  <si>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</si>
  <si>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</si>
  <si>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</si>
  <si>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</si>
  <si>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</si>
  <si>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</si>
  <si>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</si>
  <si>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</si>
  <si>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</si>
  <si>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</si>
  <si>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</si>
  <si>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</si>
  <si>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</si>
  <si>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</si>
  <si>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</si>
  <si>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</si>
  <si>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</si>
  <si>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</si>
  <si>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</si>
  <si>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</si>
  <si>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</si>
  <si>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</si>
  <si>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</si>
  <si>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</si>
  <si>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</si>
  <si>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</si>
  <si>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</si>
  <si>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</si>
  <si>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</si>
  <si>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</si>
  <si>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</si>
  <si>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</si>
  <si>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</si>
  <si>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</si>
  <si>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</si>
  <si>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</si>
  <si>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</si>
  <si>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</si>
  <si>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</si>
  <si>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</si>
  <si>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</si>
  <si>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</si>
  <si>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</si>
  <si>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</si>
  <si>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</si>
  <si>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</si>
  <si>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</si>
  <si>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</si>
  <si>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</si>
  <si>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</si>
  <si>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</si>
  <si>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</si>
  <si>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</si>
  <si>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</si>
  <si>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</si>
  <si>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</si>
  <si>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</si>
  <si>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</si>
  <si>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</si>
  <si>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</si>
  <si>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</si>
  <si>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</si>
  <si>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</si>
  <si>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</si>
  <si>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</si>
  <si>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</si>
  <si>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</si>
  <si>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</si>
  <si>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</si>
  <si>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</si>
  <si>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</si>
  <si>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</si>
  <si>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</si>
  <si>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</si>
  <si>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</si>
  <si>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</si>
  <si>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</si>
  <si>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</si>
  <si>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</si>
  <si>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</si>
  <si>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</si>
  <si>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</si>
  <si>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</si>
  <si>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</si>
  <si>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</si>
  <si>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</si>
  <si>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</si>
  <si>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</si>
  <si>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</si>
  <si>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</si>
  <si>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</si>
  <si>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</si>
  <si>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</si>
  <si>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</si>
  <si>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</si>
  <si>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</si>
  <si>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</si>
  <si>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</si>
  <si>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</si>
  <si>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</si>
  <si>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</si>
  <si>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</si>
  <si>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</si>
  <si>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</si>
  <si>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</si>
  <si>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</si>
  <si>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</si>
  <si>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</si>
  <si>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</si>
  <si>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</si>
  <si>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</si>
  <si>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</si>
  <si>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</si>
  <si>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</si>
  <si>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</si>
  <si>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</si>
  <si>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</si>
  <si>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</si>
  <si>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</si>
  <si>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</si>
  <si>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</si>
  <si>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</si>
  <si>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</si>
  <si>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</si>
  <si>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</si>
  <si>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</si>
  <si>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</si>
  <si>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</si>
  <si>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</si>
  <si>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</si>
  <si>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</si>
  <si>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</si>
  <si>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</si>
  <si>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</si>
  <si>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</si>
  <si>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</si>
  <si>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</si>
  <si>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</si>
  <si>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</si>
  <si>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</si>
  <si>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</si>
  <si>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</si>
  <si>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</si>
  <si>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</si>
  <si>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</si>
  <si>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</si>
  <si>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</si>
  <si>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</si>
  <si>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</si>
  <si>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</si>
  <si>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</si>
  <si>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</si>
  <si>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</si>
  <si>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</si>
  <si>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</si>
  <si>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</si>
  <si>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</si>
  <si>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</si>
  <si>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</si>
  <si>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</si>
  <si>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</si>
  <si>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</si>
  <si>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</si>
  <si>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</si>
  <si>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</si>
  <si>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</si>
  <si>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</si>
  <si>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</si>
  <si>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</si>
  <si>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</si>
  <si>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</si>
  <si>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</si>
  <si>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</si>
  <si>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</si>
  <si>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</si>
  <si>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</si>
  <si>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</si>
  <si>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</si>
  <si>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</si>
  <si>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</si>
  <si>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</si>
  <si>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</si>
  <si>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</si>
  <si>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</si>
  <si>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</si>
  <si>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</si>
  <si>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</si>
  <si>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</si>
  <si>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</si>
  <si>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</si>
  <si>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</si>
  <si>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</si>
  <si>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</si>
  <si>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</si>
  <si>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</si>
  <si>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</si>
  <si>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</si>
  <si>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</si>
  <si>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</si>
  <si>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</si>
  <si>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</si>
  <si>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</si>
  <si>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</si>
  <si>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</si>
  <si>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</si>
  <si>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</si>
  <si>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</si>
  <si>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</si>
  <si>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</si>
  <si>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</si>
  <si>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</si>
  <si>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</si>
  <si>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</si>
  <si>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</si>
  <si>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</si>
  <si>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</si>
  <si>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</si>
  <si>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</si>
  <si>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</si>
  <si>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</si>
  <si>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</si>
  <si>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</si>
  <si>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</si>
  <si>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</si>
  <si>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</si>
  <si>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</si>
  <si>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</si>
  <si>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</si>
  <si>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</si>
  <si>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</si>
  <si>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</si>
  <si>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</si>
  <si>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</si>
  <si>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</si>
  <si>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</si>
  <si>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</si>
  <si>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</si>
  <si>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</si>
  <si>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</si>
  <si>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</si>
  <si>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</si>
  <si>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</si>
  <si>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</si>
  <si>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</si>
  <si>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</si>
  <si>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</si>
  <si>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</si>
  <si>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</si>
  <si>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</si>
  <si>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</si>
  <si>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</si>
  <si>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</si>
  <si>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</si>
  <si>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</si>
  <si>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</si>
  <si>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</si>
  <si>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</si>
  <si>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</si>
  <si>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</si>
  <si>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</si>
  <si>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</si>
  <si>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</si>
  <si>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</si>
  <si>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</si>
  <si>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</si>
  <si>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</si>
  <si>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</si>
  <si>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</si>
  <si>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</si>
  <si>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</si>
  <si>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</si>
  <si>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</si>
  <si>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</si>
  <si>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</si>
  <si>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</si>
  <si>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</si>
  <si>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</si>
  <si>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</si>
  <si>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</si>
  <si>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</si>
  <si>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</si>
  <si>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</si>
  <si>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</si>
  <si>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</si>
  <si>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</si>
  <si>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</si>
  <si>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</si>
  <si>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</si>
  <si>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</si>
  <si>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</si>
  <si>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</si>
  <si>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</si>
  <si>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</si>
  <si>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</si>
  <si>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</si>
  <si>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</si>
  <si>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</si>
  <si>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</si>
  <si>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</si>
  <si>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</si>
  <si>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</si>
  <si>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</si>
  <si>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</si>
  <si>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</si>
  <si>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</si>
  <si>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</si>
  <si>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</si>
  <si>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</si>
  <si>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</si>
  <si>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</si>
  <si>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</si>
  <si>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</si>
  <si>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</si>
  <si>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</si>
  <si>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</si>
  <si>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</si>
  <si>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</si>
  <si>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</si>
  <si>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</si>
  <si>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</si>
  <si>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</si>
  <si>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</si>
  <si>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</si>
  <si>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</si>
  <si>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</si>
  <si>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</si>
  <si>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</si>
  <si>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</si>
  <si>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</si>
  <si>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</si>
  <si>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</si>
  <si>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</si>
  <si>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</si>
  <si>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</si>
  <si>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</si>
  <si>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</si>
  <si>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</si>
  <si>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</si>
  <si>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</si>
  <si>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</si>
  <si>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</si>
  <si>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</si>
  <si>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</si>
  <si>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</si>
  <si>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</si>
  <si>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</si>
  <si>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</si>
  <si>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</si>
  <si>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</si>
  <si>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</si>
  <si>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</si>
  <si>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</si>
  <si>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</si>
  <si>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</si>
  <si>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</si>
  <si>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</si>
  <si>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</si>
  <si>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</si>
  <si>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</si>
  <si>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</si>
  <si>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</si>
  <si>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</si>
  <si>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</si>
  <si>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</si>
  <si>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</si>
  <si>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</si>
  <si>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</si>
  <si>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</si>
  <si>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</si>
  <si>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</si>
  <si>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</si>
  <si>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</si>
  <si>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</si>
  <si>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</si>
  <si>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</si>
  <si>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</si>
  <si>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</si>
  <si>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</si>
  <si>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</si>
  <si>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</si>
  <si>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</si>
  <si>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</si>
  <si>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</si>
  <si>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</si>
  <si>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</si>
  <si>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</si>
  <si>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</si>
  <si>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</si>
  <si>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</si>
  <si>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</si>
  <si>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</si>
  <si>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</si>
  <si>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</si>
  <si>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</si>
  <si>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</si>
  <si>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</si>
  <si>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</si>
  <si>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</si>
  <si>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</si>
  <si>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</si>
  <si>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</si>
  <si>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</si>
  <si>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</si>
  <si>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</si>
  <si>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</si>
  <si>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</si>
  <si>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</si>
  <si>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</si>
  <si>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</si>
  <si>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</si>
  <si>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</si>
  <si>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</si>
  <si>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</si>
  <si>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</si>
  <si>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</si>
  <si>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</si>
  <si>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</si>
  <si>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</si>
  <si>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</si>
  <si>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</si>
  <si>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</si>
  <si>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</si>
  <si>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</si>
  <si>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</si>
  <si>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</si>
  <si>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</si>
  <si>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</si>
  <si>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</si>
  <si>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</si>
  <si>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</si>
  <si>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</si>
  <si>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</si>
  <si>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</si>
  <si>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</si>
  <si>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</si>
  <si>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</si>
  <si>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</si>
  <si>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</si>
  <si>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</si>
  <si>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</si>
  <si>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</si>
  <si>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</si>
  <si>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</si>
  <si>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</si>
  <si>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</si>
  <si>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</si>
  <si>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</si>
  <si>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</si>
  <si>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</si>
  <si>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</si>
  <si>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</si>
  <si>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</si>
  <si>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</si>
  <si>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</si>
  <si>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</si>
  <si>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</si>
  <si>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</si>
  <si>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</si>
  <si>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</si>
  <si>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</si>
  <si>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</si>
  <si>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</si>
  <si>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</si>
  <si>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</si>
  <si>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</si>
  <si>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</si>
  <si>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</si>
  <si>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</si>
  <si>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</si>
  <si>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</si>
  <si>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</si>
  <si>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</si>
  <si>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</si>
  <si>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</si>
  <si>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</si>
  <si>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</si>
  <si>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</si>
  <si>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</si>
  <si>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</si>
  <si>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</si>
  <si>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</si>
  <si>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</si>
  <si>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</si>
  <si>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</si>
  <si>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</si>
  <si>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</si>
  <si>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</si>
  <si>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</si>
  <si>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</si>
  <si>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</si>
  <si>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</si>
  <si>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</si>
  <si>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</si>
  <si>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</si>
  <si>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</si>
  <si>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</si>
  <si>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</si>
  <si>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</si>
  <si>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</si>
  <si>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</si>
  <si>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</si>
  <si>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</si>
  <si>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</si>
  <si>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</si>
  <si>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</si>
  <si>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</si>
  <si>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</si>
  <si>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</si>
  <si>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</si>
  <si>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</si>
  <si>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</si>
  <si>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</si>
  <si>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</si>
  <si>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</si>
  <si>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</si>
  <si>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</si>
  <si>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</si>
  <si>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</si>
  <si>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</si>
  <si>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</si>
  <si>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</si>
  <si>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</si>
  <si>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</si>
  <si>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</si>
  <si>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</si>
  <si>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</si>
  <si>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</si>
  <si>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</si>
  <si>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</si>
  <si>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</si>
  <si>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</si>
  <si>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</si>
  <si>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</si>
  <si>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</si>
  <si>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</si>
  <si>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</si>
  <si>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</si>
  <si>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</si>
  <si>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</si>
  <si>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</si>
  <si>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</si>
  <si>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</si>
  <si>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</si>
  <si>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</si>
  <si>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</si>
  <si>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</si>
  <si>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</si>
  <si>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</si>
  <si>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</si>
  <si>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</si>
  <si>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</si>
  <si>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</si>
  <si>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</si>
  <si>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</si>
  <si>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</si>
  <si>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</si>
  <si>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</si>
  <si>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</si>
  <si>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</si>
  <si>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</si>
  <si>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</si>
  <si>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</si>
  <si>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</si>
  <si>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</si>
  <si>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</si>
  <si>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</si>
  <si>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</si>
  <si>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</si>
  <si>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</si>
  <si>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</si>
  <si>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</si>
  <si>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</si>
  <si>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</si>
  <si>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</si>
  <si>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</si>
  <si>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</si>
  <si>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</si>
  <si>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</si>
  <si>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</si>
  <si>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</si>
  <si>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</si>
  <si>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</si>
  <si>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</si>
  <si>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</si>
  <si>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</si>
  <si>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</si>
  <si>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</si>
  <si>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</si>
  <si>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</si>
  <si>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</si>
  <si>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</si>
  <si>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</si>
  <si>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</si>
  <si>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</si>
  <si>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</si>
  <si>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</si>
  <si>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</si>
  <si>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</si>
  <si>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</si>
  <si>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</si>
  <si>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</si>
  <si>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</si>
  <si>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</si>
  <si>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</si>
  <si>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</si>
  <si>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</si>
  <si>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</si>
  <si>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</si>
  <si>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</si>
  <si>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</si>
  <si>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</si>
  <si>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</si>
  <si>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</si>
  <si>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</si>
  <si>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</si>
  <si>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</si>
  <si>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</si>
  <si>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</si>
  <si>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</si>
  <si>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</si>
  <si>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</si>
  <si>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</si>
  <si>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</si>
  <si>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</si>
  <si>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</si>
  <si>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</si>
  <si>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</si>
  <si>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</si>
  <si>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</si>
  <si>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</si>
  <si>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</si>
  <si>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</si>
  <si>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</si>
  <si>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</si>
  <si>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</si>
  <si>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</si>
  <si>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</si>
  <si>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</si>
  <si>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</si>
  <si>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</si>
  <si>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</si>
  <si>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</si>
  <si>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</si>
  <si>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</si>
  <si>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</si>
  <si>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</si>
  <si>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</si>
  <si>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</si>
  <si>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</si>
  <si>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</si>
  <si>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</si>
  <si>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</si>
  <si>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</si>
  <si>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</si>
  <si>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</si>
  <si>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</si>
  <si>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</si>
  <si>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</si>
  <si>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</si>
  <si>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</si>
  <si>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</si>
  <si>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</si>
  <si>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</si>
  <si>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</si>
  <si>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</si>
  <si>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</si>
  <si>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</si>
  <si>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</si>
  <si>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</si>
  <si>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</si>
  <si>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</si>
  <si>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</si>
  <si>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</si>
  <si>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</si>
  <si>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</si>
  <si>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</si>
  <si>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</si>
  <si>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</si>
  <si>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</si>
  <si>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</si>
  <si>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</si>
  <si>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</si>
  <si>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</si>
  <si>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</si>
  <si>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</si>
  <si>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</si>
  <si>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</si>
  <si>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</si>
  <si>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</si>
  <si>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</si>
  <si>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</si>
  <si>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</si>
  <si>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</si>
  <si>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</si>
  <si>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</si>
  <si>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</si>
  <si>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</si>
  <si>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</si>
  <si>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</si>
  <si>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</si>
  <si>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</si>
  <si>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</si>
  <si>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</si>
  <si>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</si>
  <si>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</si>
  <si>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</si>
  <si>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</si>
  <si>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</si>
  <si>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</si>
  <si>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</si>
  <si>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</si>
  <si>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</si>
  <si>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</si>
  <si>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</si>
  <si>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</si>
  <si>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</si>
  <si>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</si>
  <si>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</si>
  <si>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</si>
  <si>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</si>
  <si>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</si>
  <si>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</si>
  <si>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</si>
  <si>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</si>
  <si>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</si>
  <si>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</si>
  <si>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</si>
  <si>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</si>
  <si>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</si>
  <si>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</si>
  <si>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</si>
  <si>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</si>
  <si>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</si>
  <si>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</si>
  <si>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</si>
  <si>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</si>
  <si>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</si>
  <si>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</si>
  <si>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</si>
  <si>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</si>
  <si>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</si>
  <si>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</si>
  <si>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</si>
  <si>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</si>
  <si>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</si>
  <si>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</si>
  <si>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</si>
  <si>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</si>
  <si>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</si>
  <si>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</si>
  <si>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</si>
  <si>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</si>
  <si>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</si>
  <si>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</si>
  <si>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</si>
  <si>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</si>
  <si>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</si>
  <si>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</si>
  <si>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</si>
  <si>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</si>
  <si>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</si>
  <si>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</si>
  <si>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</si>
  <si>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</si>
  <si>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</si>
  <si>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</si>
  <si>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</si>
  <si>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</si>
  <si>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</si>
  <si>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</si>
  <si>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</si>
  <si>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</si>
  <si>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</si>
  <si>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</si>
  <si>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</si>
  <si>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</si>
  <si>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</si>
  <si>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</si>
  <si>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</si>
  <si>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</si>
  <si>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</si>
  <si>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</si>
  <si>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</si>
  <si>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</si>
  <si>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</si>
  <si>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</si>
  <si>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</si>
  <si>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</si>
  <si>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</si>
  <si>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</si>
  <si>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</si>
  <si>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</si>
  <si>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</si>
  <si>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</si>
  <si>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</si>
  <si>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</si>
  <si>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</si>
  <si>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</si>
  <si>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</si>
  <si>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</si>
  <si>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</si>
  <si>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</si>
  <si>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</si>
  <si>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</si>
  <si>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</si>
  <si>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</si>
  <si>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</si>
  <si>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</si>
  <si>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</si>
  <si>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</si>
  <si>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</si>
  <si>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</si>
  <si>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</si>
  <si>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</si>
  <si>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</si>
  <si>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</si>
  <si>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</si>
  <si>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</si>
  <si>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</si>
  <si>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</si>
  <si>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</si>
  <si>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</si>
  <si>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</si>
  <si>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</si>
  <si>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</si>
  <si>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</si>
  <si>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</si>
  <si>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</si>
  <si>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</si>
  <si>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</si>
  <si>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</si>
  <si>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</si>
  <si>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</si>
  <si>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</si>
  <si>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</si>
  <si>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</si>
  <si>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</si>
  <si>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</si>
  <si>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</si>
  <si>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</si>
  <si>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</si>
  <si>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</si>
  <si>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</si>
  <si>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</si>
  <si>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</si>
  <si>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</si>
  <si>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</si>
  <si>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</si>
  <si>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</si>
  <si>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</si>
  <si>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</si>
  <si>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</si>
  <si>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</si>
  <si>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</si>
  <si>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</si>
  <si>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</si>
  <si>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</si>
  <si>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</si>
  <si>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</si>
  <si>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</si>
  <si>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</si>
  <si>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</si>
  <si>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</si>
  <si>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</si>
  <si>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</si>
  <si>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</si>
  <si>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</si>
  <si>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</si>
  <si>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</si>
  <si>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</si>
  <si>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</si>
  <si>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</si>
  <si>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</si>
  <si>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</si>
  <si>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</si>
  <si>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</si>
  <si>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</si>
  <si>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</si>
  <si>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</si>
  <si>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</si>
  <si>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</si>
  <si>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</si>
  <si>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</si>
  <si>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</si>
  <si>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</si>
  <si>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</si>
  <si>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</si>
  <si>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</si>
  <si>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</si>
  <si>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</si>
  <si>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</si>
  <si>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</si>
  <si>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</si>
  <si>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</si>
  <si>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</si>
  <si>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</si>
  <si>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</si>
  <si>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</si>
  <si>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</si>
  <si>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</si>
  <si>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</si>
  <si>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</si>
  <si>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</si>
  <si>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</si>
  <si>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</si>
  <si>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</si>
  <si>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</si>
  <si>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</si>
  <si>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</si>
  <si>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</si>
  <si>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</si>
  <si>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</si>
  <si>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</si>
  <si>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</si>
  <si>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</si>
  <si>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</si>
  <si>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</si>
  <si>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</si>
  <si>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</si>
  <si>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</si>
  <si>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</si>
  <si>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</si>
  <si>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</si>
  <si>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</si>
  <si>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</si>
  <si>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</si>
  <si>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</si>
  <si>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</si>
  <si>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</si>
  <si>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</si>
  <si>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</si>
  <si>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</si>
  <si>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</si>
  <si>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</si>
  <si>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</si>
  <si>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</si>
  <si>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</si>
  <si>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</si>
  <si>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</si>
  <si>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</si>
  <si>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</si>
  <si>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</si>
  <si>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</si>
  <si>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</si>
  <si>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</si>
  <si>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</si>
  <si>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</si>
  <si>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</si>
  <si>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</si>
  <si>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</si>
  <si>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</si>
  <si>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</si>
  <si>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</si>
  <si>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</si>
  <si>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</si>
  <si>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</si>
  <si>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</si>
  <si>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</si>
  <si>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</si>
  <si>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</si>
  <si>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</si>
  <si>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</si>
  <si>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</si>
  <si>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</si>
  <si>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</si>
  <si>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</si>
  <si>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</si>
  <si>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</si>
  <si>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</si>
  <si>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</si>
  <si>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</si>
  <si>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</si>
  <si>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</si>
  <si>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</si>
  <si>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</si>
  <si>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</si>
  <si>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</si>
  <si>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</si>
  <si>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</si>
  <si>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</si>
  <si>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</si>
  <si>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</si>
  <si>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</si>
  <si>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</si>
  <si>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</si>
  <si>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</si>
  <si>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</si>
  <si>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</si>
  <si>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</si>
  <si>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</si>
  <si>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</si>
  <si>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</si>
  <si>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</si>
  <si>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</si>
  <si>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</si>
  <si>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</si>
  <si>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</si>
  <si>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</si>
  <si>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</si>
  <si>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</si>
  <si>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</si>
  <si>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</si>
  <si>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</si>
  <si>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</si>
  <si>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</si>
  <si>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</si>
  <si>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</si>
  <si>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</si>
  <si>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</si>
  <si>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</si>
  <si>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</si>
  <si>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</si>
  <si>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</si>
  <si>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</si>
  <si>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</si>
  <si>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</si>
  <si>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</si>
  <si>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</si>
  <si>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</si>
  <si>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</si>
  <si>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</si>
  <si>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</si>
  <si>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</si>
  <si>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</si>
  <si>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</si>
  <si>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</si>
  <si>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</si>
  <si>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</si>
  <si>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</si>
  <si>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</si>
  <si>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</si>
  <si>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</si>
  <si>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</si>
  <si>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</si>
  <si>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</si>
  <si>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</si>
  <si>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</si>
  <si>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</si>
  <si>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</si>
  <si>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</si>
  <si>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</si>
  <si>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</si>
  <si>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</si>
  <si>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</si>
  <si>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</si>
  <si>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</si>
  <si>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</si>
  <si>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</si>
  <si>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</si>
  <si>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</si>
  <si>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</si>
  <si>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</si>
  <si>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</si>
  <si>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</si>
  <si>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</si>
  <si>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</si>
  <si>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</si>
  <si>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</si>
  <si>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</si>
  <si>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</si>
  <si>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</si>
  <si>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</si>
  <si>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</si>
  <si>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</si>
  <si>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</si>
  <si>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</si>
  <si>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</si>
  <si>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</si>
  <si>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</si>
  <si>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</si>
  <si>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</si>
  <si>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</si>
  <si>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</si>
  <si>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</si>
  <si>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</si>
  <si>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</si>
  <si>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</si>
  <si>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</si>
  <si>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</si>
  <si>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</si>
  <si>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</si>
  <si>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</si>
  <si>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</si>
  <si>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</si>
  <si>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</si>
  <si>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</si>
  <si>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</si>
  <si>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</si>
  <si>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</si>
  <si>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</si>
  <si>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</si>
  <si>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</si>
  <si>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</si>
  <si>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</si>
  <si>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</si>
  <si>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</si>
  <si>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</si>
  <si>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</si>
  <si>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</si>
  <si>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</si>
  <si>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</si>
  <si>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</si>
  <si>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</si>
  <si>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</si>
  <si>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</si>
  <si>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</si>
  <si>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</si>
  <si>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</si>
  <si>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</si>
  <si>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</si>
  <si>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</si>
  <si>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</si>
  <si>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</si>
  <si>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</si>
  <si>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</si>
  <si>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</si>
  <si>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</si>
  <si>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</si>
  <si>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</si>
  <si>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</si>
  <si>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</si>
  <si>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</si>
  <si>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</si>
  <si>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</si>
  <si>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</si>
  <si>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</si>
  <si>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</si>
  <si>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</si>
  <si>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</si>
  <si>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</si>
  <si>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</si>
  <si>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</si>
  <si>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</si>
  <si>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</si>
  <si>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</si>
  <si>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</si>
  <si>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</si>
  <si>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</si>
  <si>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</si>
  <si>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</si>
  <si>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</si>
  <si>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</si>
  <si>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</si>
  <si>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</si>
  <si>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</si>
  <si>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</si>
  <si>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</si>
  <si>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</si>
  <si>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</si>
  <si>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</si>
  <si>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</si>
  <si>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</si>
  <si>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</si>
  <si>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</si>
  <si>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</si>
  <si>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</si>
  <si>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</si>
  <si>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</si>
  <si>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</si>
  <si>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</si>
  <si>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</si>
  <si>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</si>
  <si>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</si>
  <si>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</si>
  <si>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</si>
  <si>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</si>
  <si>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</si>
  <si>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</si>
  <si>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</si>
  <si>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</si>
  <si>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</si>
  <si>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</si>
  <si>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</si>
  <si>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</si>
  <si>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</si>
  <si>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</si>
  <si>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</si>
  <si>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</si>
  <si>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</si>
  <si>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</si>
  <si>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</si>
  <si>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</si>
  <si>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</si>
  <si>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</si>
  <si>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</si>
  <si>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</si>
  <si>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</si>
  <si>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</si>
  <si>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</si>
  <si>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</si>
  <si>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</si>
  <si>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</si>
  <si>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</si>
  <si>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</si>
  <si>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</si>
  <si>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</si>
  <si>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</si>
  <si>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</si>
  <si>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</si>
  <si>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</si>
  <si>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</si>
  <si>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</si>
  <si>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</si>
  <si>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</si>
  <si>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</si>
  <si>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</si>
  <si>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</si>
  <si>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</si>
  <si>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</si>
  <si>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</si>
  <si>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</si>
  <si>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</si>
  <si>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</si>
  <si>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</si>
  <si>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</si>
  <si>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</si>
  <si>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</si>
  <si>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</si>
  <si>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</si>
  <si>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</si>
  <si>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</si>
  <si>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</si>
  <si>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</si>
  <si>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</si>
  <si>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</si>
  <si>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</si>
  <si>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</si>
  <si>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</si>
  <si>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</si>
  <si>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</si>
  <si>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</si>
  <si>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</si>
  <si>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</si>
  <si>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</si>
  <si>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</si>
  <si>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</si>
  <si>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</si>
  <si>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</si>
  <si>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</si>
  <si>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</si>
  <si>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</si>
  <si>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</si>
  <si>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</si>
  <si>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</si>
  <si>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</si>
  <si>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</si>
  <si>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</si>
  <si>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</si>
  <si>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</si>
  <si>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</si>
  <si>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</si>
  <si>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</si>
  <si>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</si>
  <si>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</si>
  <si>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</si>
  <si>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</si>
  <si>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</si>
  <si>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</si>
  <si>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</si>
  <si>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</si>
  <si>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</si>
  <si>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</si>
  <si>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</si>
  <si>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</si>
  <si>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</si>
  <si>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</si>
  <si>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</si>
  <si>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</si>
  <si>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</si>
  <si>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</si>
  <si>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</si>
  <si>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</si>
  <si>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</si>
  <si>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</si>
  <si>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</si>
  <si>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</si>
  <si>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</si>
  <si>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</si>
  <si>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</si>
  <si>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</si>
  <si>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</si>
  <si>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</si>
  <si>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</si>
  <si>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</si>
  <si>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</si>
  <si>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</si>
  <si>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</si>
  <si>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</si>
  <si>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</si>
  <si>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</si>
  <si>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</si>
  <si>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</si>
  <si>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</si>
  <si>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</si>
  <si>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</si>
  <si>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</si>
  <si>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</si>
  <si>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</si>
  <si>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</si>
  <si>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</si>
  <si>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</si>
  <si>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</si>
  <si>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</si>
  <si>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</si>
  <si>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</si>
  <si>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</si>
  <si>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</si>
  <si>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</si>
  <si>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</si>
  <si>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</si>
  <si>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</si>
  <si>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</si>
  <si>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</si>
  <si>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</si>
  <si>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</si>
  <si>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</si>
  <si>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</si>
  <si>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</si>
  <si>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</si>
  <si>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</si>
  <si>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</si>
  <si>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</si>
  <si>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</si>
  <si>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</si>
  <si>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</si>
  <si>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</si>
  <si>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</si>
  <si>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</si>
  <si>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</si>
  <si>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</si>
  <si>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</si>
  <si>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</si>
  <si>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</si>
  <si>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</si>
  <si>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</si>
  <si>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</si>
  <si>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</si>
  <si>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</si>
  <si>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</si>
  <si>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</si>
  <si>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</si>
  <si>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</si>
  <si>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</si>
  <si>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</si>
  <si>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</si>
  <si>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</si>
  <si>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</si>
  <si>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</si>
  <si>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</si>
  <si>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</si>
  <si>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</si>
  <si>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</si>
  <si>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</si>
  <si>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</si>
  <si>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</si>
  <si>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</si>
  <si>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</si>
  <si>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</si>
  <si>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</si>
  <si>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</si>
  <si>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</si>
  <si>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</si>
  <si>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</si>
  <si>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</si>
  <si>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</si>
  <si>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</si>
  <si>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</si>
  <si>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</si>
  <si>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</si>
  <si>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</si>
  <si>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</si>
  <si>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</si>
  <si>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</si>
  <si>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</si>
  <si>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</si>
  <si>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</si>
  <si>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</si>
  <si>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</si>
  <si>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</si>
  <si>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</si>
  <si>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</si>
  <si>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</si>
  <si>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</si>
  <si>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</si>
  <si>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</si>
  <si>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</si>
  <si>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</si>
  <si>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</si>
  <si>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</si>
  <si>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</si>
  <si>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</si>
  <si>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</si>
  <si>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</si>
  <si>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</si>
  <si>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</si>
  <si>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</si>
  <si>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</si>
  <si>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</si>
  <si>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</si>
  <si>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</si>
  <si>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</si>
  <si>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</si>
  <si>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</si>
  <si>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</si>
  <si>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</si>
  <si>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</si>
  <si>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</si>
  <si>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</si>
  <si>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</si>
  <si>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</si>
  <si>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</si>
  <si>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</si>
  <si>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</si>
  <si>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</si>
  <si>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</si>
  <si>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</si>
  <si>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</si>
  <si>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</si>
  <si>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</si>
  <si>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</si>
  <si>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</si>
  <si>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</si>
  <si>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</si>
  <si>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</si>
  <si>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</si>
  <si>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</si>
  <si>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</si>
  <si>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</si>
  <si>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</si>
  <si>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</si>
  <si>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</si>
  <si>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</si>
  <si>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</si>
  <si>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</si>
  <si>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</si>
  <si>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</si>
  <si>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</si>
  <si>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</si>
  <si>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</si>
  <si>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</si>
  <si>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</si>
  <si>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</si>
  <si>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</si>
  <si>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</si>
  <si>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</si>
  <si>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</si>
  <si>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</si>
  <si>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</si>
  <si>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</si>
  <si>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</si>
  <si>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</si>
  <si>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</si>
  <si>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</si>
  <si>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</si>
  <si>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</si>
  <si>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</si>
  <si>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</si>
  <si>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</si>
  <si>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</si>
  <si>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</si>
  <si>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</si>
  <si>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</si>
  <si>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</si>
  <si>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</si>
  <si>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</si>
  <si>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</si>
  <si>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</si>
  <si>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</si>
  <si>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</si>
  <si>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</si>
  <si>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</si>
  <si>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</si>
  <si>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</si>
  <si>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</si>
  <si>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</si>
  <si>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</si>
  <si>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</si>
  <si>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</si>
  <si>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</si>
  <si>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</si>
  <si>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</si>
  <si>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</si>
  <si>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</si>
  <si>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</si>
  <si>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</si>
  <si>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</si>
  <si>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</si>
  <si>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</si>
  <si>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</si>
  <si>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</si>
  <si>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</si>
  <si>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</si>
  <si>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</si>
  <si>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</si>
  <si>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</si>
  <si>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</si>
  <si>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</si>
  <si>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</si>
  <si>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</si>
  <si>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</si>
  <si>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</si>
  <si>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</si>
  <si>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</si>
  <si>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</si>
  <si>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</si>
  <si>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</si>
  <si>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</si>
  <si>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</si>
  <si>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</si>
  <si>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</si>
  <si>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</si>
  <si>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</si>
  <si>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</si>
  <si>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</si>
  <si>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</si>
  <si>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</si>
  <si>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</si>
  <si>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</si>
  <si>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</si>
  <si>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</si>
  <si>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</si>
  <si>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</si>
  <si>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</si>
  <si>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</si>
  <si>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</si>
  <si>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</si>
  <si>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</si>
  <si>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</si>
  <si>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</si>
  <si>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</si>
  <si>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</si>
  <si>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</si>
  <si>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</si>
  <si>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</si>
  <si>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</si>
  <si>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</si>
  <si>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</si>
  <si>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</si>
  <si>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</si>
  <si>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</si>
  <si>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</si>
  <si>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</si>
  <si>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</si>
  <si>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</si>
  <si>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</si>
  <si>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</si>
  <si>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</si>
  <si>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</si>
  <si>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</si>
  <si>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</si>
  <si>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</si>
  <si>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</si>
  <si>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</si>
  <si>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</si>
  <si>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</si>
  <si>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</si>
  <si>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</si>
  <si>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</si>
  <si>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</si>
  <si>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</si>
  <si>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</si>
  <si>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</si>
  <si>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</si>
  <si>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</si>
  <si>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</si>
  <si>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</si>
  <si>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</si>
  <si>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</si>
  <si>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</si>
  <si>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</si>
  <si>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</si>
  <si>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</si>
  <si>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</si>
  <si>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</si>
  <si>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</si>
  <si>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</si>
  <si>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</si>
  <si>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</si>
  <si>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</si>
  <si>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</si>
  <si>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</si>
  <si>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</si>
  <si>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</si>
  <si>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</si>
  <si>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</si>
  <si>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</si>
  <si>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</si>
  <si>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</si>
  <si>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</si>
  <si>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</si>
  <si>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</si>
  <si>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</si>
  <si>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</si>
  <si>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</si>
  <si>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</si>
  <si>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</si>
  <si>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</si>
  <si>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</si>
  <si>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</si>
  <si>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</si>
  <si>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</si>
  <si>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</si>
  <si>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</si>
  <si>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</si>
  <si>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</si>
  <si>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</si>
  <si>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</si>
  <si>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</si>
  <si>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</si>
  <si>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</si>
  <si>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</si>
  <si>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</si>
  <si>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</si>
  <si>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</si>
  <si>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</si>
  <si>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</si>
  <si>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</si>
  <si>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</si>
  <si>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</si>
  <si>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</si>
  <si>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</si>
  <si>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</si>
  <si>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</si>
  <si>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</si>
  <si>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</si>
  <si>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</si>
  <si>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</si>
  <si>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</si>
  <si>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</si>
  <si>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</si>
  <si>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</si>
  <si>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</si>
  <si>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</si>
  <si>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</si>
  <si>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</si>
  <si>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</si>
  <si>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</si>
  <si>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</si>
  <si>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</si>
  <si>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</si>
  <si>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</si>
  <si>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</si>
  <si>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</si>
  <si>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</si>
  <si>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</si>
  <si>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</si>
  <si>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</si>
  <si>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</si>
  <si>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</si>
  <si>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</si>
  <si>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</si>
  <si>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</si>
  <si>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</si>
  <si>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</si>
  <si>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</si>
  <si>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</si>
  <si>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</si>
  <si>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</si>
  <si>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</si>
  <si>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</si>
  <si>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</si>
  <si>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</si>
  <si>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</si>
  <si>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</si>
  <si>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</si>
  <si>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</si>
  <si>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</si>
  <si>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</si>
  <si>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</si>
  <si>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</si>
  <si>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</si>
  <si>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</si>
  <si>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</si>
  <si>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</si>
  <si>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</si>
  <si>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</si>
  <si>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</si>
  <si>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</si>
  <si>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</si>
  <si>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</si>
  <si>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</si>
  <si>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</si>
  <si>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</si>
  <si>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</si>
  <si>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</si>
  <si>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</si>
  <si>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</si>
  <si>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</si>
  <si>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</si>
  <si>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</si>
  <si>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</si>
  <si>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</si>
  <si>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</si>
  <si>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</si>
  <si>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</si>
  <si>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</si>
  <si>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</si>
  <si>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</si>
  <si>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</si>
  <si>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</si>
  <si>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</si>
  <si>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</si>
  <si>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</si>
  <si>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</si>
  <si>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</si>
  <si>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</si>
  <si>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</si>
  <si>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</si>
  <si>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</si>
  <si>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</si>
  <si>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</si>
  <si>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</si>
  <si>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</si>
  <si>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</si>
  <si>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</si>
  <si>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</si>
  <si>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</si>
  <si>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</si>
  <si>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</si>
  <si>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</si>
  <si>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</si>
  <si>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</si>
  <si>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</si>
  <si>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</si>
  <si>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</si>
  <si>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</si>
  <si>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</si>
  <si>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</si>
  <si>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</si>
  <si>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</si>
  <si>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</si>
  <si>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</si>
  <si>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</si>
  <si>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</si>
  <si>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</si>
  <si>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</si>
  <si>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</si>
  <si>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</si>
  <si>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</si>
  <si>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</si>
  <si>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</si>
  <si>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</si>
  <si>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</si>
  <si>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</si>
  <si>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</si>
  <si>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</si>
  <si>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</si>
  <si>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</si>
  <si>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</si>
  <si>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</si>
  <si>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</si>
  <si>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</si>
  <si>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</si>
  <si>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</si>
  <si>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</si>
  <si>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</si>
  <si>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</si>
  <si>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</si>
  <si>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</si>
  <si>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</si>
  <si>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</si>
  <si>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</si>
  <si>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</si>
  <si>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</si>
  <si>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</si>
  <si>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</si>
  <si>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</si>
  <si>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</si>
  <si>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</si>
  <si>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</si>
  <si>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</si>
  <si>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</si>
  <si>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</si>
  <si>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</si>
  <si>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</si>
  <si>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</si>
  <si>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</si>
  <si>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</si>
  <si>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</si>
  <si>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</si>
  <si>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</si>
  <si>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</si>
  <si>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</si>
  <si>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</si>
  <si>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</si>
  <si>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</si>
  <si>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</si>
  <si>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</si>
  <si>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</si>
  <si>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</si>
  <si>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</si>
  <si>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</si>
  <si>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</si>
  <si>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</si>
  <si>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</si>
  <si>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</si>
  <si>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</si>
  <si>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</si>
  <si>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</si>
  <si>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</si>
  <si>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</si>
  <si>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</si>
  <si>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</si>
  <si>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</si>
  <si>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</si>
  <si>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</si>
  <si>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</si>
  <si>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</si>
  <si>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</si>
  <si>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</si>
  <si>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</si>
  <si>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</si>
  <si>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</si>
  <si>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</si>
  <si>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</si>
  <si>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</si>
  <si>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</si>
  <si>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</si>
  <si>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</si>
  <si>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</si>
  <si>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</si>
  <si>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</si>
  <si>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</si>
  <si>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</si>
  <si>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</si>
  <si>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</si>
  <si>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</si>
  <si>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</si>
  <si>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</si>
  <si>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</si>
  <si>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</si>
  <si>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</si>
  <si>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</si>
  <si>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</si>
  <si>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</si>
  <si>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</si>
  <si>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</si>
  <si>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</si>
  <si>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</si>
  <si>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</si>
  <si>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</si>
  <si>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</si>
  <si>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</si>
  <si>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</si>
  <si>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</si>
  <si>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</si>
  <si>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</si>
  <si>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</si>
  <si>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</si>
  <si>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</si>
  <si>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</si>
  <si>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</si>
  <si>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</si>
  <si>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</si>
  <si>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</si>
  <si>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</si>
  <si>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</si>
  <si>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</si>
  <si>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</si>
  <si>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</si>
  <si>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</si>
  <si>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</si>
  <si>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</si>
  <si>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</si>
  <si>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</si>
  <si>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</si>
  <si>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</si>
  <si>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</si>
  <si>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</si>
  <si>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</si>
  <si>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</si>
  <si>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</si>
  <si>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</si>
  <si>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</si>
  <si>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</si>
  <si>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</si>
  <si>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</si>
  <si>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</si>
  <si>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</si>
  <si>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</si>
  <si>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</si>
  <si>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</si>
  <si>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</si>
  <si>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</si>
  <si>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</si>
  <si>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</si>
  <si>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</si>
  <si>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</si>
  <si>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</si>
  <si>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</si>
  <si>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</si>
  <si>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</si>
  <si>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</si>
  <si>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</si>
  <si>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</si>
  <si>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</si>
  <si>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</si>
  <si>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</si>
  <si>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</si>
  <si>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</si>
  <si>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</si>
  <si>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</si>
  <si>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</si>
  <si>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</si>
  <si>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</si>
  <si>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</si>
  <si>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</si>
  <si>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</si>
  <si>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</si>
  <si>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</si>
  <si>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</si>
  <si>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</si>
  <si>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</si>
  <si>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</si>
  <si>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</si>
  <si>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</si>
  <si>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</si>
  <si>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</si>
  <si>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</si>
  <si>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</si>
  <si>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</si>
  <si>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</si>
  <si>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</si>
  <si>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</si>
  <si>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</si>
  <si>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</si>
  <si>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</si>
  <si>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</si>
  <si>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</si>
  <si>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</si>
  <si>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</si>
  <si>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</si>
  <si>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</si>
  <si>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</si>
  <si>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</si>
  <si>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</si>
  <si>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</si>
  <si>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</si>
  <si>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</si>
  <si>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</si>
  <si>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</si>
  <si>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</si>
  <si>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</si>
  <si>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</si>
  <si>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</si>
  <si>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</si>
  <si>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</si>
  <si>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</si>
  <si>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</si>
  <si>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</si>
  <si>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</si>
  <si>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</si>
  <si>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</si>
  <si>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</si>
  <si>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</si>
  <si>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</si>
  <si>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</si>
  <si>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</si>
  <si>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</si>
  <si>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</si>
  <si>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</si>
  <si>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</si>
  <si>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</si>
  <si>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</si>
  <si>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</si>
  <si>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</si>
  <si>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</si>
  <si>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</si>
  <si>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</si>
  <si>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</si>
  <si>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</si>
  <si>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</si>
  <si>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</si>
  <si>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</si>
  <si>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</si>
  <si>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</si>
  <si>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</si>
  <si>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</si>
  <si>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</si>
  <si>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</si>
  <si>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</si>
  <si>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</si>
  <si>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</si>
  <si>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</si>
  <si>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</si>
  <si>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</si>
  <si>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</si>
  <si>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</si>
  <si>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</si>
  <si>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</si>
  <si>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</si>
  <si>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</si>
  <si>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</si>
  <si>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</si>
  <si>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</si>
  <si>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</si>
  <si>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</si>
  <si>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</si>
  <si>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</si>
  <si>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</si>
  <si>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</si>
  <si>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</si>
  <si>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</si>
  <si>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</si>
  <si>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</si>
  <si>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</si>
  <si>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</si>
  <si>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</si>
  <si>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</si>
  <si>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</si>
  <si>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</si>
  <si>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</si>
  <si>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</si>
  <si>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</si>
  <si>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</si>
  <si>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</si>
  <si>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</si>
  <si>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</si>
  <si>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</si>
  <si>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</si>
  <si>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</si>
  <si>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</si>
  <si>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</si>
  <si>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</si>
  <si>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</si>
  <si>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</si>
  <si>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</si>
  <si>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</si>
  <si>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</si>
  <si>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</si>
  <si>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</si>
  <si>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</si>
  <si>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</si>
  <si>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</si>
  <si>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</si>
  <si>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</si>
  <si>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</si>
  <si>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</si>
  <si>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</si>
  <si>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</si>
  <si>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</si>
  <si>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</si>
  <si>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</si>
  <si>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</si>
  <si>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</si>
  <si>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</si>
  <si>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</si>
  <si>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</si>
  <si>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</si>
  <si>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</si>
  <si>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</si>
  <si>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</si>
  <si>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</si>
  <si>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</si>
  <si>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</si>
  <si>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</si>
  <si>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</si>
  <si>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</si>
  <si>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</si>
  <si>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</si>
  <si>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</si>
  <si>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</si>
  <si>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</si>
  <si>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</si>
  <si>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</si>
  <si>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</si>
  <si>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</si>
  <si>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</si>
  <si>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</si>
  <si>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</si>
  <si>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</si>
  <si>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</si>
  <si>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</si>
  <si>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</si>
  <si>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</si>
  <si>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</si>
  <si>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</si>
  <si>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</si>
  <si>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</si>
  <si>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</si>
  <si>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</si>
  <si>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</si>
  <si>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</si>
  <si>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</si>
  <si>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</si>
  <si>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</si>
  <si>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</si>
  <si>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</si>
  <si>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</si>
  <si>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</si>
  <si>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</si>
  <si>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</si>
  <si>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</si>
  <si>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</si>
  <si>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</si>
  <si>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</si>
  <si>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</si>
  <si>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</si>
  <si>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</si>
  <si>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</si>
  <si>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</si>
  <si>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</si>
  <si>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</si>
  <si>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</si>
  <si>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</si>
  <si>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</si>
  <si>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</si>
  <si>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</si>
  <si>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</si>
  <si>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</si>
  <si>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</si>
  <si>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</si>
  <si>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</si>
  <si>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</si>
  <si>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</si>
  <si>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</si>
  <si>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</si>
  <si>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</si>
  <si>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</si>
  <si>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</si>
  <si>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</si>
  <si>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</si>
  <si>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</si>
  <si>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</si>
  <si>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</si>
  <si>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</si>
  <si>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</si>
  <si>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</si>
  <si>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</si>
  <si>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</si>
  <si>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</si>
  <si>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</si>
  <si>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</si>
  <si>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</si>
  <si>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</si>
  <si>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</si>
  <si>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</si>
  <si>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</si>
  <si>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</si>
  <si>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</si>
  <si>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</si>
  <si>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</si>
  <si>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</si>
  <si>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</si>
  <si>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</si>
  <si>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</si>
  <si>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</si>
  <si>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</si>
  <si>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</si>
  <si>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</si>
  <si>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</si>
  <si>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</si>
  <si>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</si>
  <si>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</si>
  <si>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</si>
  <si>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</si>
  <si>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</si>
  <si>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</si>
  <si>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</si>
  <si>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</si>
  <si>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</si>
  <si>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</si>
  <si>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</si>
  <si>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</si>
  <si>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</si>
  <si>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</si>
  <si>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</si>
  <si>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</si>
  <si>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</si>
  <si>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</si>
  <si>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</si>
  <si>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</si>
  <si>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</si>
  <si>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</si>
  <si>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</si>
  <si>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</si>
  <si>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</si>
  <si>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</si>
  <si>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</si>
  <si>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</si>
  <si>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</si>
  <si>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</si>
  <si>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</si>
  <si>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</si>
  <si>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</si>
  <si>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</si>
  <si>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</si>
  <si>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</si>
  <si>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</si>
  <si>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</si>
  <si>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</si>
  <si>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</si>
  <si>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</si>
  <si>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</si>
  <si>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</si>
  <si>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</si>
  <si>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</si>
  <si>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</si>
  <si>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</si>
  <si>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</si>
  <si>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</si>
  <si>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</si>
  <si>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</si>
  <si>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</si>
  <si>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</si>
  <si>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</si>
  <si>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</si>
  <si>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</si>
  <si>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</si>
  <si>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</si>
  <si>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</si>
  <si>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</si>
  <si>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</si>
  <si>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</si>
  <si>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</si>
  <si>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</si>
  <si>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</si>
  <si>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</si>
  <si>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</si>
  <si>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</si>
  <si>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</si>
  <si>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</si>
  <si>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</si>
  <si>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</si>
  <si>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</si>
  <si>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</si>
  <si>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</si>
  <si>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</si>
  <si>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</si>
  <si>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</si>
  <si>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</si>
  <si>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</si>
  <si>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</si>
  <si>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</si>
  <si>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</si>
  <si>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</si>
  <si>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</si>
  <si>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</si>
  <si>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</si>
  <si>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</si>
  <si>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</si>
  <si>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</si>
  <si>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</si>
  <si>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</si>
  <si>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</si>
  <si>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</si>
  <si>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</si>
  <si>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</si>
  <si>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</si>
  <si>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</si>
  <si>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</si>
  <si>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</si>
  <si>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</si>
  <si>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</si>
  <si>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</si>
  <si>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</si>
  <si>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</si>
  <si>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</si>
  <si>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</si>
  <si>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</si>
  <si>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</si>
  <si>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</si>
  <si>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</si>
  <si>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</si>
  <si>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</si>
  <si>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</si>
  <si>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</si>
  <si>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</si>
  <si>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</si>
  <si>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</si>
  <si>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</si>
  <si>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</si>
  <si>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</si>
  <si>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</si>
  <si>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</si>
  <si>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</si>
  <si>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</si>
  <si>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</si>
  <si>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</si>
  <si>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</si>
  <si>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</si>
  <si>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</si>
  <si>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</si>
  <si>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</si>
  <si>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</si>
  <si>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</si>
  <si>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</si>
  <si>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</si>
  <si>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</si>
  <si>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</si>
  <si>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</si>
  <si>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</si>
  <si>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</si>
  <si>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</si>
  <si>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</si>
  <si>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</si>
  <si>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</si>
  <si>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</si>
  <si>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</si>
  <si>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</si>
  <si>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</si>
  <si>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</si>
  <si>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</si>
  <si>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</si>
  <si>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</si>
  <si>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</si>
  <si>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</si>
  <si>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</si>
  <si>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</si>
  <si>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</si>
  <si>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</si>
  <si>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</si>
  <si>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</si>
  <si>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</si>
  <si>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</si>
  <si>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</si>
  <si>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</si>
  <si>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</si>
  <si>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</si>
  <si>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</si>
  <si>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</si>
  <si>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</si>
  <si>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</si>
  <si>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</si>
  <si>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</si>
  <si>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</si>
  <si>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</si>
  <si>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</si>
  <si>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</si>
  <si>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</si>
  <si>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</si>
  <si>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</si>
  <si>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</si>
  <si>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</si>
  <si>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</si>
  <si>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</si>
  <si>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</si>
  <si>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</si>
  <si>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</si>
  <si>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</si>
  <si>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</si>
  <si>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</si>
  <si>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</si>
  <si>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</si>
  <si>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</si>
  <si>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</si>
  <si>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</si>
  <si>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</si>
  <si>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</si>
  <si>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</si>
  <si>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</si>
  <si>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</si>
  <si>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</si>
  <si>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</si>
  <si>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</si>
  <si>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</si>
  <si>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</si>
  <si>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</si>
  <si>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</si>
  <si>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</si>
  <si>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</si>
  <si>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</si>
  <si>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</si>
  <si>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</si>
  <si>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</si>
  <si>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</si>
  <si>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</si>
  <si>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</si>
  <si>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</si>
  <si>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</si>
  <si>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</si>
  <si>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</si>
  <si>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</si>
  <si>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</si>
  <si>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</si>
  <si>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</si>
  <si>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</si>
  <si>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</si>
  <si>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</si>
  <si>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</si>
  <si>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</si>
  <si>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</si>
  <si>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</si>
  <si>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</si>
  <si>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</si>
  <si>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</si>
  <si>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</si>
  <si>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</si>
  <si>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</si>
  <si>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</si>
  <si>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</si>
  <si>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</si>
  <si>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</si>
  <si>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</si>
  <si>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</si>
  <si>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</si>
  <si>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</si>
  <si>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</si>
  <si>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</si>
  <si>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</si>
  <si>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</si>
  <si>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</si>
  <si>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</si>
  <si>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</si>
  <si>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</si>
  <si>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</si>
  <si>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</si>
  <si>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</si>
  <si>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</si>
  <si>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</si>
  <si>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</si>
  <si>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</si>
  <si>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</si>
  <si>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</si>
  <si>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</si>
  <si>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</si>
  <si>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</si>
  <si>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</si>
  <si>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</si>
  <si>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</si>
  <si>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</si>
  <si>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</si>
  <si>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</si>
  <si>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</si>
  <si>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</si>
  <si>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</si>
  <si>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</si>
  <si>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</si>
  <si>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</si>
  <si>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</si>
  <si>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</si>
  <si>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</si>
  <si>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</si>
  <si>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</si>
  <si>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</si>
  <si>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</si>
  <si>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</si>
  <si>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</si>
  <si>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</si>
  <si>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</si>
  <si>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</si>
  <si>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</si>
  <si>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</si>
  <si>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</si>
  <si>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</si>
  <si>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</si>
  <si>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</si>
  <si>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</si>
  <si>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</si>
  <si>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</si>
  <si>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</si>
  <si>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</si>
  <si>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</si>
  <si>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</si>
  <si>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</si>
  <si>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</si>
  <si>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</si>
  <si>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</si>
  <si>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</si>
  <si>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</si>
  <si>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</si>
  <si>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</si>
  <si>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</si>
  <si>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</si>
  <si>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</si>
  <si>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</si>
  <si>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</si>
  <si>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</si>
  <si>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</si>
  <si>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</si>
  <si>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</si>
  <si>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</si>
  <si>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</si>
  <si>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</si>
  <si>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</si>
  <si>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</si>
  <si>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</si>
  <si>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</si>
  <si>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</si>
  <si>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</si>
  <si>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</si>
  <si>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</si>
  <si>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</si>
  <si>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</si>
  <si>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</si>
  <si>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</si>
  <si>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</si>
  <si>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</si>
  <si>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</si>
  <si>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</si>
  <si>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</si>
  <si>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</si>
  <si>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</si>
  <si>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</si>
  <si>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</si>
  <si>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</si>
  <si>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</si>
  <si>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</si>
  <si>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</si>
  <si>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</si>
  <si>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</si>
  <si>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</si>
  <si>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</si>
  <si>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</si>
  <si>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</si>
  <si>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</si>
  <si>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</si>
  <si>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</si>
  <si>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</si>
  <si>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</si>
  <si>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</si>
  <si>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</si>
  <si>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</si>
  <si>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</si>
  <si>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</si>
  <si>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</si>
  <si>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</si>
  <si>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</si>
  <si>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</si>
  <si>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</si>
  <si>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</si>
  <si>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</si>
  <si>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</si>
  <si>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</si>
  <si>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</si>
  <si>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</si>
  <si>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</si>
  <si>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</si>
  <si>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</si>
  <si>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</si>
  <si>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</si>
  <si>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</si>
  <si>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</si>
  <si>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</si>
  <si>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</si>
  <si>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</si>
  <si>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</si>
  <si>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</si>
  <si>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</si>
  <si>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</si>
  <si>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</si>
  <si>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</si>
  <si>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</si>
  <si>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</si>
  <si>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</si>
  <si>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</si>
  <si>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</si>
  <si>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</si>
  <si>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</si>
  <si>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</si>
  <si>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</si>
  <si>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</si>
  <si>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</si>
  <si>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</si>
  <si>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</si>
  <si>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</si>
  <si>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</si>
  <si>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</si>
  <si>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</si>
  <si>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</si>
  <si>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</si>
  <si>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</si>
  <si>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</si>
  <si>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</si>
  <si>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</si>
  <si>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</si>
  <si>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</si>
  <si>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</si>
  <si>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</si>
  <si>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</si>
  <si>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</si>
  <si>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</si>
  <si>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</si>
  <si>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</si>
  <si>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</si>
  <si>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</si>
  <si>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</si>
  <si>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</si>
  <si>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</si>
  <si>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</si>
  <si>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</si>
  <si>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</si>
  <si>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</si>
  <si>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</si>
  <si>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</si>
  <si>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</si>
  <si>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</si>
  <si>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</si>
  <si>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</si>
  <si>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</si>
  <si>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</si>
  <si>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</si>
  <si>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</si>
  <si>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</si>
  <si>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</si>
  <si>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</si>
  <si>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</si>
  <si>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</si>
  <si>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</si>
  <si>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</si>
  <si>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</si>
  <si>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</si>
  <si>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</si>
  <si>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</si>
  <si>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</si>
  <si>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</si>
  <si>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</si>
  <si>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</si>
  <si>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</si>
  <si>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</si>
  <si>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</si>
  <si>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</si>
  <si>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</si>
  <si>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</si>
  <si>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</si>
  <si>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</si>
  <si>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</si>
  <si>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</si>
  <si>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</si>
  <si>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</si>
  <si>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</si>
  <si>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</si>
  <si>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</si>
  <si>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</si>
  <si>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</si>
  <si>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</si>
  <si>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</si>
  <si>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</si>
  <si>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</si>
  <si>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</si>
  <si>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</si>
  <si>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</si>
  <si>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</si>
  <si>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</si>
  <si>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</si>
  <si>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</si>
  <si>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</si>
  <si>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</si>
  <si>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</si>
  <si>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</si>
  <si>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</si>
  <si>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</si>
  <si>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</si>
  <si>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</si>
  <si>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</si>
  <si>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</si>
  <si>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</si>
  <si>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</si>
  <si>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</si>
  <si>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</si>
  <si>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</si>
  <si>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</si>
  <si>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</si>
  <si>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</si>
  <si>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</si>
  <si>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</si>
  <si>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</si>
  <si>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</si>
  <si>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</si>
  <si>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</si>
  <si>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</si>
  <si>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</si>
  <si>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</si>
  <si>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</si>
  <si>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</si>
  <si>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</si>
  <si>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</si>
  <si>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</si>
  <si>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</si>
  <si>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</si>
  <si>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</si>
  <si>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</si>
  <si>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</si>
  <si>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</si>
  <si>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</si>
  <si>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</si>
  <si>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</si>
  <si>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</si>
  <si>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</si>
  <si>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</si>
  <si>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</si>
  <si>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</si>
  <si>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</si>
  <si>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</si>
  <si>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</si>
  <si>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</si>
  <si>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</si>
  <si>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</si>
  <si>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</si>
  <si>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</si>
  <si>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</si>
  <si>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</si>
  <si>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</si>
  <si>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</si>
  <si>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</si>
  <si>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</si>
  <si>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</si>
  <si>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</si>
  <si>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</si>
  <si>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</si>
  <si>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</si>
  <si>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</si>
  <si>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</si>
  <si>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</si>
  <si>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</si>
  <si>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</si>
  <si>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</si>
  <si>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</si>
  <si>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</si>
  <si>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</si>
  <si>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</si>
  <si>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</si>
  <si>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</si>
  <si>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</si>
  <si>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</si>
  <si>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</si>
  <si>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</si>
  <si>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</si>
  <si>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</si>
  <si>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</si>
  <si>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</si>
  <si>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</si>
  <si>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</si>
  <si>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</si>
  <si>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</si>
  <si>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</si>
  <si>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</si>
  <si>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</si>
  <si>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</si>
  <si>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</si>
  <si>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</si>
  <si>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</si>
  <si>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</si>
  <si>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</si>
  <si>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</si>
  <si>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</si>
  <si>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</si>
  <si>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</si>
  <si>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</si>
  <si>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</si>
  <si>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</si>
  <si>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</si>
  <si>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</si>
  <si>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</si>
  <si>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</si>
  <si>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</si>
  <si>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</si>
  <si>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</si>
  <si>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</si>
  <si>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</si>
  <si>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</si>
  <si>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</si>
  <si>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</si>
  <si>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</si>
  <si>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</si>
  <si>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</si>
  <si>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</si>
  <si>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</si>
  <si>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</si>
  <si>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</si>
  <si>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</si>
  <si>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</si>
  <si>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</si>
  <si>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</si>
  <si>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</si>
  <si>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</si>
  <si>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</si>
  <si>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</si>
  <si>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</si>
  <si>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</si>
  <si>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</si>
  <si>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</si>
  <si>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</si>
  <si>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</si>
  <si>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</si>
  <si>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</si>
  <si>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</si>
  <si>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</si>
  <si>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</si>
  <si>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</si>
  <si>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</si>
  <si>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</si>
  <si>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</si>
  <si>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</si>
  <si>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</si>
  <si>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</si>
  <si>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</si>
  <si>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</si>
  <si>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</si>
  <si>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</si>
  <si>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</si>
  <si>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</si>
  <si>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</si>
  <si>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</si>
  <si>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</si>
  <si>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</si>
  <si>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</si>
  <si>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</si>
  <si>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</si>
  <si>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</si>
  <si>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</si>
  <si>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</si>
  <si>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</si>
  <si>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</si>
  <si>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</si>
  <si>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</si>
  <si>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</si>
  <si>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</si>
  <si>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</si>
  <si>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</si>
  <si>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</si>
  <si>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</si>
  <si>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</si>
  <si>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</si>
  <si>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</si>
  <si>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</si>
  <si>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</si>
  <si>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</si>
  <si>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</si>
  <si>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</si>
  <si>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</si>
  <si>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</si>
  <si>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</si>
  <si>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</si>
  <si>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</si>
  <si>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</si>
  <si>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</si>
  <si>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</si>
  <si>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</si>
  <si>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</si>
  <si>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</si>
  <si>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</si>
  <si>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</si>
  <si>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</si>
  <si>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</si>
  <si>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</si>
  <si>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</si>
  <si>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</si>
  <si>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</si>
  <si>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</si>
  <si>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</si>
  <si>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</si>
  <si>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</si>
  <si>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</si>
  <si>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</si>
  <si>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</si>
  <si>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</si>
  <si>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</si>
  <si>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</si>
  <si>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</si>
  <si>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</si>
  <si>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</si>
  <si>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</si>
  <si>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</si>
  <si>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</si>
  <si>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</si>
  <si>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</si>
  <si>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</si>
  <si>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</si>
  <si>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</si>
  <si>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</si>
  <si>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</si>
  <si>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</si>
  <si>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</si>
  <si>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</si>
  <si>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</si>
  <si>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</si>
  <si>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</si>
  <si>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</si>
  <si>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</si>
  <si>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</si>
  <si>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</si>
  <si>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</si>
  <si>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</si>
  <si>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</si>
  <si>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</si>
  <si>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</si>
  <si>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</si>
  <si>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</si>
  <si>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</si>
  <si>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</si>
  <si>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</si>
  <si>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</si>
  <si>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</si>
  <si>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</si>
  <si>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</si>
  <si>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</si>
  <si>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</si>
  <si>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</si>
  <si>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</si>
  <si>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</si>
  <si>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</si>
  <si>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</si>
  <si>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</si>
  <si>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</si>
  <si>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</si>
  <si>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</si>
  <si>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</si>
  <si>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</si>
  <si>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</si>
  <si>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</si>
  <si>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</si>
  <si>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</si>
  <si>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</si>
  <si>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</si>
  <si>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</si>
  <si>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</si>
  <si>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</si>
  <si>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</si>
  <si>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</si>
  <si>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</si>
  <si>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</si>
  <si>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</si>
  <si>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</si>
  <si>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</si>
  <si>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</si>
  <si>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</si>
  <si>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</si>
  <si>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</si>
  <si>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</si>
  <si>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</si>
  <si>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</si>
  <si>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</si>
  <si>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</si>
  <si>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</si>
  <si>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</si>
  <si>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</si>
  <si>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</si>
  <si>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</si>
  <si>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</si>
  <si>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</si>
  <si>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</si>
  <si>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</si>
  <si>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</si>
  <si>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</si>
  <si>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</si>
  <si>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</si>
  <si>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</si>
  <si>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</si>
  <si>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</si>
  <si>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</si>
  <si>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</si>
  <si>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</si>
  <si>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</si>
  <si>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</si>
  <si>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</si>
  <si>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</si>
  <si>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</si>
  <si>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</si>
  <si>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</si>
  <si>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</si>
  <si>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</si>
  <si>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</si>
  <si>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</si>
  <si>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</si>
  <si>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</si>
  <si>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</si>
  <si>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</si>
  <si>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</si>
  <si>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</si>
  <si>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</si>
  <si>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</si>
  <si>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</si>
  <si>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</si>
  <si>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</si>
  <si>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</si>
  <si>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</si>
  <si>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</si>
  <si>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</si>
  <si>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</si>
  <si>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</si>
  <si>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</si>
  <si>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</si>
  <si>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</si>
  <si>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</si>
  <si>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</si>
  <si>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</si>
  <si>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</si>
  <si>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</si>
  <si>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</si>
  <si>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</si>
  <si>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</si>
  <si>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</si>
  <si>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</si>
  <si>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</si>
  <si>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</si>
  <si>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</si>
  <si>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</si>
  <si>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</si>
  <si>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</si>
  <si>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</si>
  <si>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</si>
  <si>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</si>
  <si>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</si>
  <si>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</si>
  <si>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</si>
  <si>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</si>
  <si>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</si>
  <si>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</si>
  <si>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</si>
  <si>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</si>
  <si>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</si>
  <si>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</si>
  <si>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</si>
  <si>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</si>
  <si>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</si>
  <si>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</si>
  <si>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</si>
  <si>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</si>
  <si>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</si>
  <si>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</si>
  <si>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</si>
  <si>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</si>
  <si>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</si>
  <si>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</si>
  <si>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</si>
  <si>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</si>
  <si>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</si>
  <si>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</si>
  <si>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</si>
  <si>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</si>
  <si>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</si>
  <si>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</si>
  <si>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</si>
  <si>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</si>
  <si>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</si>
  <si>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</si>
  <si>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</si>
  <si>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</si>
  <si>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</si>
  <si>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</si>
  <si>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</si>
  <si>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</si>
  <si>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</si>
  <si>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</si>
  <si>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</si>
  <si>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</si>
  <si>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</si>
  <si>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</si>
  <si>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</si>
  <si>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</si>
  <si>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</si>
  <si>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</si>
  <si>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</si>
  <si>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</si>
  <si>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</si>
  <si>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</si>
  <si>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</si>
  <si>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</si>
  <si>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</si>
  <si>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</si>
  <si>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</si>
  <si>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</si>
  <si>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</si>
  <si>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</si>
  <si>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</si>
  <si>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</si>
  <si>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</si>
  <si>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</si>
  <si>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</si>
  <si>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</si>
  <si>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</si>
  <si>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</si>
  <si>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</si>
  <si>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</si>
  <si>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</si>
  <si>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</si>
  <si>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</si>
  <si>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</si>
  <si>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</si>
  <si>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</si>
  <si>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</si>
  <si>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</si>
  <si>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</si>
  <si>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</si>
  <si>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</si>
  <si>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</si>
  <si>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</si>
  <si>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</si>
  <si>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</si>
  <si>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</si>
  <si>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</si>
  <si>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</si>
  <si>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</si>
  <si>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</si>
  <si>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</si>
  <si>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</si>
  <si>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</si>
  <si>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</si>
  <si>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</si>
  <si>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</si>
  <si>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</si>
  <si>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</si>
  <si>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</si>
  <si>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</si>
  <si>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</si>
  <si>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</si>
  <si>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</si>
  <si>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</si>
  <si>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</si>
  <si>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</si>
  <si>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</si>
  <si>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</si>
  <si>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</si>
  <si>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</si>
  <si>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</si>
  <si>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</si>
  <si>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</si>
  <si>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</si>
  <si>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</si>
  <si>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</si>
  <si>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</si>
  <si>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</si>
  <si>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</si>
  <si>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</si>
  <si>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</si>
  <si>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</si>
  <si>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</si>
  <si>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</si>
  <si>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</si>
  <si>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</si>
  <si>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</si>
  <si>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</si>
  <si>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</si>
  <si>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</si>
  <si>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</si>
  <si>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</si>
  <si>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</si>
  <si>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</si>
  <si>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</si>
  <si>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</si>
  <si>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</si>
  <si>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</si>
  <si>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</si>
  <si>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</si>
  <si>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</si>
  <si>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</si>
  <si>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</si>
  <si>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</si>
  <si>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</si>
  <si>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</si>
  <si>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</si>
  <si>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</si>
  <si>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</si>
  <si>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</si>
  <si>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</si>
  <si>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</si>
  <si>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</si>
  <si>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</si>
  <si>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</si>
  <si>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</si>
  <si>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</si>
  <si>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</si>
  <si>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</si>
  <si>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</si>
  <si>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</si>
  <si>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</si>
  <si>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</si>
  <si>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</si>
  <si>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</si>
  <si>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</si>
  <si>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</si>
  <si>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</si>
  <si>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</si>
  <si>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</si>
  <si>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</si>
  <si>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</si>
  <si>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</si>
  <si>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</si>
  <si>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</si>
  <si>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</si>
  <si>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</si>
  <si>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</si>
  <si>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</si>
  <si>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</si>
  <si>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</si>
  <si>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</si>
  <si>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</si>
  <si>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</si>
  <si>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</si>
  <si>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</si>
  <si>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</si>
  <si>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</si>
  <si>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</si>
  <si>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</si>
  <si>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</si>
  <si>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</si>
  <si>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</si>
  <si>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</si>
  <si>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</si>
  <si>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</si>
  <si>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</si>
  <si>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</si>
  <si>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</si>
  <si>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</si>
  <si>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</si>
  <si>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</si>
  <si>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</si>
  <si>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</si>
  <si>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</si>
  <si>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</si>
  <si>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</si>
  <si>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</si>
  <si>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</si>
  <si>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</si>
  <si>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</si>
  <si>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</si>
  <si>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</si>
  <si>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</si>
  <si>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</si>
  <si>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</si>
  <si>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</si>
  <si>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</si>
  <si>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</si>
  <si>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</si>
  <si>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</si>
  <si>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</si>
  <si>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</si>
  <si>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</si>
  <si>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</si>
  <si>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</si>
  <si>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</si>
  <si>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</si>
  <si>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</si>
  <si>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</si>
  <si>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</si>
  <si>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</si>
  <si>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</si>
  <si>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</si>
  <si>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</si>
  <si>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</si>
  <si>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</si>
  <si>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</si>
  <si>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</si>
  <si>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</si>
  <si>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</si>
  <si>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</si>
  <si>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</si>
  <si>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</si>
  <si>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</si>
  <si>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</si>
  <si>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</si>
  <si>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</si>
  <si>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</si>
  <si>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</si>
  <si>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</si>
  <si>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</si>
  <si>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</si>
  <si>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</si>
  <si>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</si>
  <si>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</si>
  <si>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</si>
  <si>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</si>
  <si>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</si>
  <si>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</si>
  <si>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</si>
  <si>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</si>
  <si>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</si>
  <si>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</si>
  <si>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</si>
  <si>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</si>
  <si>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</si>
  <si>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</si>
  <si>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</si>
  <si>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</si>
  <si>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</si>
  <si>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</si>
  <si>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</si>
  <si>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</si>
  <si>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</si>
  <si>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</si>
  <si>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</si>
  <si>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</si>
  <si>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</si>
  <si>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</si>
  <si>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</si>
  <si>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</si>
  <si>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</si>
  <si>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</si>
  <si>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</si>
  <si>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</si>
  <si>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</si>
  <si>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</si>
  <si>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</si>
  <si>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</si>
  <si>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</si>
  <si>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</si>
  <si>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</si>
  <si>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</si>
  <si>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</si>
  <si>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</si>
  <si>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</si>
  <si>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</si>
  <si>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</si>
  <si>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</si>
  <si>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</si>
  <si>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</si>
  <si>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</si>
  <si>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</si>
  <si>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</si>
  <si>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</si>
  <si>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</si>
  <si>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</si>
  <si>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</si>
  <si>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</si>
  <si>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</si>
  <si>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</si>
  <si>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</si>
  <si>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</si>
  <si>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</si>
  <si>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</si>
  <si>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</si>
  <si>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</si>
  <si>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</si>
  <si>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</si>
  <si>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</si>
  <si>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</si>
  <si>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</si>
  <si>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</si>
  <si>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</si>
  <si>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</si>
  <si>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</si>
  <si>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</si>
  <si>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</si>
  <si>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</si>
  <si>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</si>
  <si>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</si>
  <si>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</si>
  <si>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</si>
  <si>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</si>
  <si>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</si>
  <si>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</si>
  <si>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</si>
  <si>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</si>
  <si>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</si>
  <si>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</si>
  <si>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</si>
  <si>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</si>
  <si>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</si>
  <si>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</si>
  <si>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</si>
  <si>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</si>
  <si>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</si>
  <si>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</si>
  <si>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</si>
  <si>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</si>
  <si>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</si>
  <si>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</si>
  <si>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</si>
  <si>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</si>
  <si>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</si>
  <si>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</si>
  <si>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</si>
  <si>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</si>
  <si>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</si>
  <si>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</si>
  <si>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</si>
  <si>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</si>
  <si>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</si>
  <si>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</si>
  <si>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</si>
  <si>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</si>
  <si>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</si>
  <si>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</si>
  <si>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</si>
  <si>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</si>
  <si>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</si>
  <si>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</si>
  <si>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</si>
  <si>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</si>
  <si>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</si>
  <si>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</si>
  <si>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</si>
  <si>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</si>
  <si>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</si>
  <si>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</si>
  <si>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</si>
  <si>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</si>
  <si>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</si>
  <si>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</si>
  <si>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</si>
  <si>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</si>
  <si>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</si>
  <si>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</si>
  <si>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</si>
  <si>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</si>
  <si>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</si>
  <si>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</si>
  <si>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</si>
  <si>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</si>
  <si>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</si>
  <si>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</si>
  <si>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</si>
  <si>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</si>
  <si>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</si>
  <si>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</si>
  <si>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</si>
  <si>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</si>
  <si>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</si>
  <si>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</si>
  <si>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</si>
  <si>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</si>
  <si>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</si>
  <si>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</si>
  <si>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</si>
  <si>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</si>
  <si>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</si>
  <si>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</si>
  <si>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</si>
  <si>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</si>
  <si>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</si>
  <si>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</si>
  <si>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</si>
  <si>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</si>
  <si>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</si>
  <si>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</si>
  <si>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</si>
  <si>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</si>
  <si>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</si>
  <si>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</si>
  <si>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</si>
  <si>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</si>
  <si>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</si>
  <si>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</si>
  <si>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</si>
  <si>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</si>
  <si>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</si>
  <si>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</si>
  <si>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</si>
  <si>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</si>
  <si>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</si>
  <si>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</si>
  <si>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</si>
  <si>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</si>
  <si>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</si>
  <si>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</si>
  <si>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</si>
  <si>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</si>
  <si>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</si>
  <si>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</si>
  <si>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</si>
  <si>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</si>
  <si>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</si>
  <si>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</si>
  <si>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</si>
  <si>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</si>
  <si>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</si>
  <si>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</si>
  <si>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</si>
  <si>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</si>
  <si>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</si>
  <si>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</si>
  <si>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</si>
  <si>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</si>
  <si>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</si>
  <si>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</si>
  <si>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</si>
  <si>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</si>
  <si>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</si>
  <si>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</si>
  <si>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</si>
  <si>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</si>
  <si>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</si>
  <si>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</si>
  <si>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</si>
  <si>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</si>
  <si>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</si>
  <si>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</si>
  <si>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</si>
  <si>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</si>
  <si>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</si>
  <si>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</si>
  <si>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</si>
  <si>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</si>
  <si>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</si>
  <si>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</si>
  <si>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</si>
  <si>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</si>
  <si>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</si>
  <si>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</si>
  <si>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</si>
  <si>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</si>
  <si>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</si>
  <si>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</si>
  <si>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</si>
  <si>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</si>
  <si>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</si>
  <si>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</si>
  <si>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</si>
  <si>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</si>
  <si>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</si>
  <si>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</si>
  <si>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</si>
  <si>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</si>
  <si>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</si>
  <si>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</si>
  <si>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</si>
  <si>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</si>
  <si>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</si>
  <si>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</si>
  <si>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</si>
  <si>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</si>
  <si>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</si>
  <si>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</si>
  <si>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</si>
  <si>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</si>
  <si>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</si>
  <si>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</si>
  <si>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</si>
  <si>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</si>
  <si>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</si>
  <si>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</si>
  <si>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</si>
  <si>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</si>
  <si>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</si>
  <si>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</si>
  <si>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</si>
  <si>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</si>
  <si>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</si>
  <si>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</si>
  <si>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</si>
  <si>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</si>
  <si>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</si>
  <si>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</si>
  <si>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</si>
  <si>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</si>
  <si>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</si>
  <si>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</si>
  <si>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</si>
  <si>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</si>
  <si>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</si>
  <si>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</si>
  <si>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</si>
  <si>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</si>
  <si>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</si>
  <si>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</si>
  <si>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</si>
  <si>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</si>
  <si>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</si>
  <si>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</si>
  <si>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</si>
  <si>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</si>
  <si>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</si>
  <si>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</si>
  <si>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</si>
  <si>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</si>
  <si>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</si>
  <si>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</si>
  <si>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</si>
  <si>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</si>
  <si>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</si>
  <si>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</si>
  <si>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</si>
  <si>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</si>
  <si>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</si>
  <si>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</si>
  <si>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</si>
  <si>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</si>
  <si>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</si>
  <si>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</si>
  <si>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</si>
  <si>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</si>
  <si>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</si>
  <si>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</si>
  <si>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</si>
  <si>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</si>
  <si>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</si>
  <si>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</si>
  <si>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</si>
  <si>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</si>
  <si>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</si>
  <si>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</si>
  <si>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</si>
  <si>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</si>
  <si>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</si>
  <si>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</si>
  <si>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</si>
  <si>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</si>
  <si>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</si>
  <si>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</si>
  <si>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</si>
  <si>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</si>
  <si>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</si>
  <si>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</si>
  <si>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</si>
  <si>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</si>
  <si>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</si>
  <si>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</si>
  <si>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</si>
  <si>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</si>
  <si>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</si>
  <si>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</si>
  <si>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</si>
  <si>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</si>
  <si>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</si>
  <si>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</si>
  <si>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</si>
  <si>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</si>
  <si>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</si>
  <si>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</si>
  <si>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</si>
  <si>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</si>
  <si>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</si>
  <si>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</si>
  <si>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</si>
  <si>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</si>
  <si>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</si>
  <si>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</si>
  <si>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</si>
  <si>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</si>
  <si>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</si>
  <si>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</si>
  <si>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</si>
  <si>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</si>
  <si>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</si>
  <si>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</si>
  <si>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</si>
  <si>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</si>
  <si>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</si>
  <si>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</si>
  <si>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</si>
  <si>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</si>
  <si>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</si>
  <si>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</si>
  <si>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</si>
  <si>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</si>
  <si>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</si>
  <si>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</si>
  <si>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</si>
  <si>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</si>
  <si>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</si>
  <si>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</si>
  <si>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</si>
  <si>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</si>
  <si>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</si>
  <si>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</si>
  <si>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</si>
  <si>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</si>
  <si>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</si>
  <si>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</si>
  <si>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</si>
  <si>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</si>
  <si>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</si>
  <si>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</si>
  <si>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</si>
  <si>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</si>
  <si>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</si>
  <si>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</si>
  <si>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</si>
  <si>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</si>
  <si>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</si>
  <si>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</si>
  <si>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</si>
  <si>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</si>
  <si>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</si>
  <si>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</si>
  <si>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</si>
  <si>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</si>
  <si>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</si>
  <si>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</si>
  <si>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</si>
  <si>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</si>
  <si>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</si>
  <si>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</si>
  <si>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</si>
  <si>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</si>
  <si>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</si>
  <si>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</si>
  <si>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</si>
  <si>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</si>
  <si>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</si>
  <si>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</si>
  <si>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</si>
  <si>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</si>
  <si>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</si>
  <si>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</si>
  <si>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</si>
  <si>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</si>
  <si>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</si>
  <si>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</si>
  <si>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</si>
  <si>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</si>
  <si>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</si>
  <si>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</si>
  <si>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</si>
  <si>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</si>
  <si>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</si>
  <si>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</si>
  <si>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</si>
  <si>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</si>
  <si>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</si>
  <si>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</si>
  <si>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</si>
  <si>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</si>
  <si>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</si>
  <si>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</si>
  <si>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</si>
  <si>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</si>
  <si>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</si>
  <si>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</si>
  <si>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</si>
  <si>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</si>
  <si>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</si>
  <si>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</si>
  <si>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</si>
  <si>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</si>
  <si>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</si>
  <si>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</si>
  <si>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</si>
  <si>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</si>
  <si>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</si>
  <si>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</si>
  <si>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</si>
  <si>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</si>
  <si>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</si>
  <si>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</si>
  <si>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</si>
  <si>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</si>
  <si>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</si>
  <si>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</si>
  <si>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</si>
  <si>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</si>
  <si>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</si>
  <si>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</si>
  <si>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</si>
  <si>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</si>
  <si>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</si>
  <si>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</si>
  <si>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</si>
  <si>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</si>
  <si>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</si>
  <si>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</si>
  <si>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</si>
  <si>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</si>
  <si>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</si>
  <si>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</si>
  <si>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</si>
  <si>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</si>
  <si>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</si>
  <si>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</si>
  <si>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</si>
  <si>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</si>
  <si>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</si>
  <si>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</si>
  <si>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</si>
  <si>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</si>
  <si>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</si>
  <si>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</si>
  <si>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</si>
  <si>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</si>
  <si>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</si>
  <si>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</si>
  <si>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</si>
  <si>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</si>
  <si>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</si>
  <si>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</si>
  <si>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</si>
  <si>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</si>
  <si>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</si>
  <si>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</si>
  <si>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</si>
  <si>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</si>
  <si>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</si>
  <si>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</si>
  <si>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</si>
  <si>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</si>
  <si>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</si>
  <si>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</si>
  <si>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</si>
  <si>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</si>
  <si>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</si>
  <si>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</si>
  <si>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</si>
  <si>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</si>
  <si>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</si>
  <si>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</si>
  <si>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</si>
  <si>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</si>
  <si>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</si>
  <si>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</si>
  <si>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</si>
  <si>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</si>
  <si>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</si>
  <si>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</si>
  <si>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</si>
  <si>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</si>
  <si>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</si>
  <si>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</si>
  <si>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</si>
  <si>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</si>
  <si>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</si>
  <si>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</si>
  <si>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</si>
  <si>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</si>
  <si>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</si>
  <si>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</si>
  <si>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</si>
  <si>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</si>
  <si>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</si>
  <si>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</si>
  <si>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</si>
  <si>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</si>
  <si>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</si>
  <si>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</si>
  <si>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</si>
  <si>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</si>
  <si>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</si>
  <si>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</si>
  <si>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</si>
  <si>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</si>
  <si>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</si>
  <si>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</si>
  <si>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</si>
  <si>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</si>
  <si>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</si>
  <si>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</si>
  <si>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</si>
  <si>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</si>
  <si>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</si>
  <si>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</si>
  <si>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</si>
  <si>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</si>
  <si>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</si>
  <si>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</si>
  <si>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</si>
  <si>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</si>
  <si>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</si>
  <si>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</si>
  <si>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</si>
  <si>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</si>
  <si>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</si>
  <si>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</si>
  <si>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</si>
  <si>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</si>
  <si>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</si>
  <si>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</si>
  <si>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</si>
  <si>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</si>
  <si>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</si>
  <si>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</si>
  <si>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</si>
  <si>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</si>
  <si>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</si>
  <si>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</si>
  <si>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</si>
  <si>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</si>
  <si>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</si>
  <si>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</si>
  <si>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</si>
  <si>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</si>
  <si>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</si>
  <si>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</si>
  <si>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</si>
  <si>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</si>
  <si>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</si>
  <si>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</si>
  <si>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</si>
  <si>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</si>
  <si>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</si>
  <si>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</si>
  <si>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</si>
  <si>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</si>
  <si>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</si>
  <si>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</si>
  <si>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</si>
  <si>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</si>
  <si>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</si>
  <si>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</si>
  <si>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</si>
  <si>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</si>
  <si>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</si>
  <si>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</si>
  <si>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</si>
  <si>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</si>
  <si>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</si>
  <si>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</si>
  <si>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</si>
  <si>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</si>
  <si>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</si>
  <si>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</si>
  <si>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</si>
  <si>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</si>
  <si>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</si>
  <si>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</si>
  <si>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</si>
  <si>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</si>
  <si>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</si>
  <si>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</si>
  <si>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</si>
  <si>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</si>
  <si>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</si>
  <si>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</si>
  <si>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</si>
  <si>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</si>
  <si>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</si>
  <si>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</si>
  <si>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</si>
  <si>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</si>
  <si>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</si>
  <si>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</si>
  <si>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</si>
  <si>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</si>
  <si>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</si>
  <si>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</si>
  <si>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</si>
  <si>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</si>
  <si>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</si>
  <si>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</si>
  <si>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</si>
  <si>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</si>
  <si>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</si>
  <si>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</si>
  <si>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</si>
  <si>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</si>
  <si>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</si>
  <si>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</si>
  <si>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</si>
  <si>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</si>
  <si>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</si>
  <si>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</si>
  <si>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</si>
  <si>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</si>
  <si>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</si>
  <si>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</si>
  <si>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</si>
  <si>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</si>
  <si>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</si>
  <si>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</si>
  <si>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</si>
  <si>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</si>
  <si>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</si>
  <si>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</si>
  <si>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</si>
  <si>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</si>
  <si>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</si>
  <si>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</si>
  <si>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</si>
  <si>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</si>
  <si>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</si>
  <si>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</si>
  <si>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</si>
  <si>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</si>
  <si>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</si>
  <si>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</si>
  <si>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</si>
  <si>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</si>
  <si>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</si>
  <si>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</si>
  <si>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</si>
  <si>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</si>
  <si>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</si>
  <si>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</si>
  <si>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</si>
  <si>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</si>
  <si>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</si>
  <si>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</si>
  <si>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</si>
  <si>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</si>
  <si>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</si>
  <si>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</si>
  <si>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</si>
  <si>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</si>
  <si>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</si>
  <si>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</si>
  <si>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</si>
  <si>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</si>
  <si>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</si>
  <si>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</si>
  <si>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</si>
  <si>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</si>
  <si>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</si>
  <si>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</si>
  <si>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</si>
  <si>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</si>
  <si>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</si>
  <si>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</si>
  <si>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</si>
  <si>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</si>
  <si>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</si>
  <si>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</si>
  <si>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</si>
  <si>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</si>
  <si>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</si>
  <si>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</si>
  <si>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</si>
  <si>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</si>
  <si>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</si>
  <si>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</si>
  <si>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</si>
  <si>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</si>
  <si>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</si>
  <si>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</si>
  <si>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</si>
  <si>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</si>
  <si>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</si>
  <si>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</si>
  <si>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</si>
  <si>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</si>
  <si>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</si>
  <si>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</si>
  <si>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</si>
  <si>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</si>
  <si>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</si>
  <si>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</si>
  <si>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</si>
  <si>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</si>
  <si>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</si>
  <si>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</si>
  <si>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</si>
  <si>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</si>
  <si>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</si>
  <si>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</si>
  <si>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</si>
  <si>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</si>
  <si>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</si>
  <si>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</si>
  <si>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</si>
  <si>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</si>
  <si>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</si>
  <si>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</si>
  <si>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</si>
  <si>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</si>
  <si>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</si>
  <si>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</si>
  <si>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</si>
  <si>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</si>
  <si>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</si>
  <si>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</si>
  <si>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</si>
  <si>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</si>
  <si>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</si>
  <si>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</si>
  <si>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</si>
  <si>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</si>
  <si>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</si>
  <si>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</si>
  <si>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</si>
  <si>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</si>
  <si>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</si>
  <si>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</si>
  <si>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</si>
  <si>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</si>
  <si>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</si>
  <si>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</si>
  <si>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</si>
  <si>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</si>
  <si>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</si>
  <si>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</si>
  <si>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</si>
  <si>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</si>
  <si>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</si>
  <si>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</si>
  <si>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</si>
  <si>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</si>
  <si>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</si>
  <si>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</si>
  <si>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</si>
  <si>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</si>
  <si>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</si>
  <si>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</si>
  <si>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</si>
  <si>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</si>
  <si>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</si>
  <si>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</si>
  <si>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</si>
  <si>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</si>
  <si>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</si>
  <si>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</si>
  <si>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</si>
  <si>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</si>
  <si>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</si>
  <si>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</si>
  <si>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</si>
  <si>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</si>
  <si>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</si>
  <si>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</si>
  <si>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</si>
  <si>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</si>
  <si>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</si>
  <si>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</si>
  <si>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</si>
  <si>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</si>
  <si>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</si>
  <si>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</si>
  <si>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</si>
  <si>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</si>
  <si>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</si>
  <si>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</si>
  <si>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</si>
  <si>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</si>
  <si>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</si>
  <si>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</si>
  <si>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</si>
  <si>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</si>
  <si>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</si>
  <si>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</si>
  <si>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</si>
  <si>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</si>
  <si>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</si>
  <si>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</si>
  <si>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</si>
  <si>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</si>
  <si>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</si>
  <si>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</si>
  <si>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</si>
  <si>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</si>
  <si>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</si>
  <si>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</si>
  <si>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</si>
  <si>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</si>
  <si>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</si>
  <si>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</si>
  <si>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</si>
  <si>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</si>
  <si>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</si>
  <si>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</si>
  <si>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</si>
  <si>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</si>
  <si>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</si>
  <si>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</si>
  <si>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</si>
  <si>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</si>
  <si>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</si>
  <si>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</si>
  <si>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</si>
  <si>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</si>
  <si>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</si>
  <si>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</si>
  <si>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</si>
  <si>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</si>
  <si>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</si>
  <si>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</si>
  <si>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</si>
  <si>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</si>
  <si>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</si>
  <si>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</si>
  <si>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</si>
  <si>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</si>
  <si>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</si>
  <si>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</si>
  <si>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</si>
  <si>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</si>
  <si>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</si>
  <si>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</si>
  <si>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</si>
  <si>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</si>
  <si>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</si>
  <si>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</si>
  <si>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</si>
  <si>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</si>
  <si>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</si>
  <si>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</si>
  <si>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</si>
  <si>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</si>
  <si>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</si>
  <si>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</si>
  <si>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</si>
  <si>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</si>
  <si>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</si>
  <si>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</si>
  <si>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</si>
  <si>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</si>
  <si>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</si>
  <si>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</si>
  <si>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</si>
  <si>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</si>
  <si>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</si>
  <si>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</si>
  <si>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</si>
  <si>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</si>
  <si>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</si>
  <si>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</si>
  <si>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</si>
  <si>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</si>
  <si>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</si>
  <si>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</si>
  <si>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</si>
  <si>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</si>
  <si>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</si>
  <si>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</si>
  <si>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</si>
  <si>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</si>
  <si>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</si>
  <si>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</si>
  <si>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</si>
  <si>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</si>
  <si>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</si>
  <si>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</si>
  <si>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</si>
  <si>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</si>
  <si>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</si>
  <si>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</si>
  <si>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</si>
  <si>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</si>
  <si>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</si>
  <si>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</si>
  <si>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</si>
  <si>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</si>
  <si>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</si>
  <si>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</si>
  <si>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</si>
  <si>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</si>
  <si>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</si>
  <si>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</si>
  <si>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</si>
  <si>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</si>
  <si>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</si>
  <si>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</si>
  <si>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</si>
  <si>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</si>
  <si>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</si>
  <si>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</si>
  <si>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</si>
  <si>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</si>
  <si>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</si>
  <si>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</si>
  <si>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</si>
  <si>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</si>
  <si>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</si>
  <si>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</si>
  <si>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</si>
  <si>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</si>
  <si>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</si>
  <si>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</si>
  <si>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</si>
  <si>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</si>
  <si>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</si>
  <si>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</si>
  <si>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</si>
  <si>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</si>
  <si>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</si>
  <si>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</si>
  <si>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</si>
  <si>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</si>
  <si>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</si>
  <si>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</si>
  <si>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</si>
  <si>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</si>
  <si>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</si>
  <si>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</si>
  <si>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</si>
  <si>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</si>
  <si>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</si>
  <si>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</si>
  <si>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</si>
  <si>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</si>
  <si>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</si>
  <si>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</si>
  <si>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</si>
  <si>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</si>
  <si>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</si>
  <si>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</si>
  <si>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</si>
  <si>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</si>
  <si>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</si>
  <si>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</si>
  <si>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</si>
  <si>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</si>
  <si>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</si>
  <si>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</si>
  <si>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</si>
  <si>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</si>
  <si>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</si>
  <si>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</si>
  <si>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</si>
  <si>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</si>
  <si>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</si>
  <si>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</si>
  <si>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</si>
  <si>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</si>
  <si>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</si>
  <si>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</si>
  <si>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</si>
  <si>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</si>
  <si>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</si>
  <si>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</si>
  <si>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</si>
  <si>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</si>
  <si>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</si>
  <si>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</si>
  <si>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</si>
  <si>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</si>
  <si>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</si>
  <si>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</si>
  <si>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</si>
  <si>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</si>
  <si>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</si>
  <si>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</si>
  <si>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</si>
  <si>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</si>
  <si>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</si>
  <si>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</si>
  <si>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</si>
  <si>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</si>
  <si>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</si>
  <si>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</si>
  <si>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</si>
  <si>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</si>
  <si>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</si>
  <si>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</si>
  <si>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</si>
  <si>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</si>
  <si>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</si>
  <si>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</si>
  <si>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</si>
  <si>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</si>
  <si>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</si>
  <si>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</si>
  <si>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</si>
  <si>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</si>
  <si>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</si>
  <si>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</si>
  <si>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</si>
  <si>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</si>
  <si>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</si>
  <si>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</si>
  <si>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</si>
  <si>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</si>
  <si>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</si>
  <si>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</si>
  <si>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</si>
  <si>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</si>
  <si>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</si>
  <si>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</si>
  <si>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</si>
  <si>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</si>
  <si>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</si>
  <si>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</si>
  <si>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</si>
  <si>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</si>
  <si>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</si>
  <si>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</si>
  <si>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</si>
  <si>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</si>
  <si>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</si>
  <si>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</si>
  <si>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</si>
  <si>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</si>
  <si>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</si>
  <si>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</si>
  <si>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</si>
  <si>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</si>
  <si>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</si>
  <si>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</si>
  <si>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</si>
  <si>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</si>
  <si>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</si>
  <si>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</si>
  <si>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</si>
  <si>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</si>
  <si>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</si>
  <si>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</si>
  <si>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</si>
  <si>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</si>
  <si>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</si>
  <si>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</si>
  <si>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</si>
  <si>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</si>
  <si>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</si>
  <si>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</si>
  <si>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</si>
  <si>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</si>
  <si>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</si>
  <si>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</si>
  <si>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</si>
  <si>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</si>
  <si>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</si>
  <si>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</si>
  <si>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</si>
  <si>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</si>
  <si>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</si>
  <si>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</si>
  <si>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</si>
  <si>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</si>
  <si>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</si>
  <si>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</si>
  <si>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</si>
  <si>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</si>
  <si>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</si>
  <si>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</si>
  <si>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</si>
  <si>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</si>
  <si>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</si>
  <si>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</si>
  <si>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</si>
  <si>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</si>
  <si>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</si>
  <si>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</si>
  <si>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</si>
  <si>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</si>
  <si>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</si>
  <si>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</si>
  <si>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</si>
  <si>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</si>
  <si>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</si>
  <si>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</si>
  <si>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</si>
  <si>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</si>
  <si>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</si>
  <si>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</si>
  <si>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</si>
  <si>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</si>
  <si>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</si>
  <si>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</si>
  <si>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</si>
  <si>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</si>
  <si>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</si>
  <si>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</si>
  <si>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</si>
  <si>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</si>
  <si>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</si>
  <si>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</si>
  <si>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</si>
  <si>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</si>
  <si>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</si>
  <si>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</si>
  <si>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</si>
  <si>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</si>
  <si>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</si>
  <si>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</si>
  <si>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</si>
  <si>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</si>
  <si>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</si>
  <si>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</si>
  <si>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</si>
  <si>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</si>
  <si>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</si>
  <si>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</si>
  <si>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</si>
  <si>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</si>
  <si>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</si>
  <si>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</si>
  <si>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</si>
  <si>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</si>
  <si>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</si>
  <si>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</si>
  <si>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</si>
  <si>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</si>
  <si>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</si>
  <si>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</si>
  <si>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</si>
  <si>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</si>
  <si>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</si>
  <si>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</si>
  <si>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</si>
  <si>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</si>
  <si>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</si>
  <si>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</si>
  <si>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</si>
  <si>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</si>
  <si>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</si>
  <si>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</si>
  <si>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</si>
  <si>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</si>
  <si>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</si>
  <si>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</si>
  <si>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</si>
  <si>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</si>
  <si>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</si>
  <si>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</si>
  <si>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</si>
  <si>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</si>
  <si>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</si>
  <si>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</si>
  <si>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</si>
  <si>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</si>
  <si>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</si>
  <si>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</si>
  <si>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</si>
  <si>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</si>
  <si>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</si>
  <si>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</si>
  <si>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</si>
  <si>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</si>
  <si>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</si>
  <si>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</si>
  <si>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</si>
  <si>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</si>
  <si>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</si>
  <si>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</si>
  <si>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</si>
  <si>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</si>
  <si>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</si>
  <si>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</si>
  <si>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</si>
  <si>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</si>
  <si>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</si>
  <si>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</si>
  <si>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</si>
  <si>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</si>
  <si>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</si>
  <si>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</si>
  <si>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</si>
  <si>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</si>
  <si>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</si>
  <si>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</si>
  <si>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</si>
  <si>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</si>
  <si>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</si>
  <si>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</si>
  <si>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</si>
  <si>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</si>
  <si>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</si>
  <si>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</si>
  <si>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</si>
  <si>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</si>
  <si>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</si>
  <si>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</si>
  <si>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</si>
  <si>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</si>
  <si>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</si>
  <si>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</si>
  <si>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</si>
  <si>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</si>
  <si>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</si>
  <si>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</si>
  <si>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</si>
  <si>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</si>
  <si>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</si>
  <si>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</si>
  <si>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</si>
  <si>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</si>
  <si>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</si>
  <si>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</si>
  <si>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</si>
  <si>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</si>
  <si>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</si>
  <si>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</si>
  <si>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</si>
  <si>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</si>
  <si>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</si>
  <si>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</si>
  <si>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</si>
  <si>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</si>
  <si>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</si>
  <si>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</si>
  <si>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</si>
  <si>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</si>
  <si>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</si>
  <si>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</si>
  <si>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</si>
  <si>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</si>
  <si>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</si>
  <si>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</si>
  <si>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</si>
  <si>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</si>
  <si>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</si>
  <si>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</si>
  <si>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</si>
  <si>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</si>
  <si>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</si>
  <si>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</si>
  <si>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</si>
  <si>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</si>
  <si>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</si>
  <si>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</si>
  <si>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</si>
  <si>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</si>
  <si>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</si>
  <si>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</si>
  <si>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</si>
  <si>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</si>
  <si>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</si>
  <si>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</si>
  <si>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</si>
  <si>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</si>
  <si>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</si>
  <si>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</si>
  <si>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</si>
  <si>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</si>
  <si>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</si>
  <si>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</si>
  <si>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</si>
  <si>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</si>
  <si>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</si>
  <si>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</si>
  <si>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</si>
  <si>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</si>
  <si>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</si>
  <si>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</si>
  <si>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</si>
  <si>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</si>
  <si>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</si>
  <si>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</si>
  <si>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</si>
  <si>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</si>
  <si>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</si>
  <si>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</si>
  <si>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</si>
  <si>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</si>
  <si>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</si>
  <si>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</si>
  <si>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</si>
  <si>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</si>
  <si>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</si>
  <si>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</si>
  <si>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</si>
  <si>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</si>
  <si>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</si>
  <si>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</si>
  <si>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</si>
  <si>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</si>
  <si>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</si>
  <si>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</si>
  <si>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</si>
  <si>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</si>
  <si>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</si>
  <si>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</si>
  <si>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</si>
  <si>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</si>
  <si>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</si>
  <si>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</si>
  <si>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</si>
  <si>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</si>
  <si>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</si>
  <si>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</si>
  <si>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</si>
  <si>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</si>
  <si>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</si>
  <si>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</si>
  <si>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</si>
  <si>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</si>
  <si>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</si>
  <si>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</si>
  <si>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</si>
  <si>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</si>
  <si>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</si>
  <si>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</si>
  <si>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</si>
  <si>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</si>
  <si>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</si>
  <si>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</si>
  <si>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</si>
  <si>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</si>
  <si>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</si>
  <si>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</si>
  <si>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</si>
  <si>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</si>
  <si>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</si>
  <si>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</si>
  <si>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</si>
  <si>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</si>
  <si>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</si>
  <si>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</si>
  <si>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</si>
  <si>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</si>
  <si>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</si>
  <si>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</si>
  <si>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</si>
  <si>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</si>
  <si>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</si>
  <si>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</si>
  <si>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</si>
  <si>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</si>
  <si>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</si>
  <si>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</si>
  <si>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</si>
  <si>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</si>
  <si>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</si>
  <si>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</si>
  <si>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</si>
  <si>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</si>
  <si>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</si>
  <si>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</si>
  <si>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</si>
  <si>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</si>
  <si>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</si>
  <si>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</si>
  <si>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</si>
  <si>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</si>
  <si>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</si>
  <si>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</si>
  <si>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</si>
  <si>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</si>
  <si>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</si>
  <si>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</si>
  <si>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</si>
  <si>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</si>
  <si>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</si>
  <si>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</si>
  <si>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</si>
  <si>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</si>
  <si>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</si>
  <si>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</si>
  <si>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</si>
  <si>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</si>
  <si>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</si>
  <si>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</si>
  <si>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</si>
  <si>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</si>
  <si>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</si>
  <si>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</si>
  <si>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</si>
  <si>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</si>
  <si>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</si>
  <si>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</si>
  <si>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</si>
  <si>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</si>
  <si>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</si>
  <si>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</si>
  <si>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</si>
  <si>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</si>
  <si>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</si>
  <si>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</si>
  <si>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</si>
  <si>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</si>
  <si>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</si>
  <si>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</si>
  <si>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</si>
  <si>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</si>
  <si>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</si>
  <si>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</si>
  <si>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</si>
  <si>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</si>
  <si>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</si>
  <si>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</si>
  <si>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</si>
  <si>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</si>
  <si>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</si>
  <si>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</si>
  <si>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</si>
  <si>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</si>
  <si>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</si>
  <si>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</si>
  <si>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</si>
  <si>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</si>
  <si>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</si>
  <si>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</si>
  <si>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</si>
  <si>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</si>
  <si>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</si>
  <si>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</si>
  <si>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</si>
  <si>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</si>
  <si>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</si>
  <si>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</si>
  <si>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</si>
  <si>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</si>
  <si>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</si>
  <si>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</si>
  <si>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</si>
  <si>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</si>
  <si>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</si>
  <si>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</si>
  <si>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</si>
  <si>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</si>
  <si>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</si>
  <si>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</si>
  <si>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</si>
  <si>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</si>
  <si>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</si>
  <si>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</si>
  <si>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</si>
  <si>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</si>
  <si>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</si>
  <si>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</si>
  <si>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</si>
  <si>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</si>
  <si>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</si>
  <si>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</si>
  <si>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</si>
  <si>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</si>
  <si>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</si>
  <si>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</si>
  <si>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</si>
  <si>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</si>
  <si>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</si>
  <si>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</si>
  <si>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</si>
  <si>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</si>
  <si>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</si>
  <si>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</si>
  <si>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</si>
  <si>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</si>
  <si>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</si>
  <si>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</si>
  <si>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</si>
  <si>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</si>
  <si>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</si>
  <si>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</si>
  <si>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</si>
  <si>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</si>
  <si>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</si>
  <si>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</si>
  <si>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</si>
  <si>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</si>
  <si>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</si>
  <si>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</si>
  <si>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</si>
  <si>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</si>
  <si>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</si>
  <si>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</si>
  <si>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</si>
  <si>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</si>
  <si>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</si>
  <si>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</si>
  <si>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</si>
  <si>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</si>
  <si>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</si>
  <si>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</si>
  <si>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</si>
  <si>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</si>
  <si>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</si>
  <si>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</si>
  <si>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</si>
  <si>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</si>
  <si>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</si>
  <si>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</si>
  <si>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</si>
  <si>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</si>
  <si>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</si>
  <si>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</si>
  <si>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</si>
  <si>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</si>
  <si>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</si>
  <si>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</si>
  <si>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</si>
  <si>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</si>
  <si>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</si>
  <si>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</si>
  <si>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</si>
  <si>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</si>
  <si>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</si>
  <si>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</si>
  <si>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</si>
  <si>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</si>
  <si>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</si>
  <si>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</si>
  <si>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</si>
  <si>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</si>
  <si>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</si>
  <si>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</si>
  <si>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</si>
  <si>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</si>
  <si>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</si>
  <si>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</si>
  <si>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</si>
  <si>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</si>
  <si>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</si>
  <si>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</si>
  <si>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</si>
  <si>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</si>
  <si>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</si>
  <si>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</si>
  <si>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</si>
  <si>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</si>
  <si>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</si>
  <si>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</si>
  <si>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</si>
  <si>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</si>
  <si>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</si>
  <si>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</si>
  <si>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</si>
  <si>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</si>
  <si>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</si>
  <si>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</si>
  <si>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</si>
  <si>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</si>
  <si>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</si>
  <si>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</si>
  <si>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</si>
  <si>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</si>
  <si>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</si>
  <si>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</si>
  <si>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</si>
  <si>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</si>
  <si>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</si>
  <si>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</si>
  <si>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</si>
  <si>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</si>
  <si>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</si>
  <si>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</si>
  <si>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</si>
  <si>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</si>
  <si>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</si>
  <si>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</si>
  <si>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</si>
  <si>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</si>
  <si>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</si>
  <si>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</si>
  <si>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</si>
  <si>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</si>
  <si>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</si>
  <si>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</si>
  <si>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</si>
  <si>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</si>
  <si>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</si>
  <si>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</si>
  <si>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</si>
  <si>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</si>
  <si>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</si>
  <si>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</si>
  <si>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</si>
  <si>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</si>
  <si>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</si>
  <si>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</si>
  <si>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</si>
  <si>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</si>
  <si>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</si>
  <si>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</si>
  <si>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</si>
  <si>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</si>
  <si>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</si>
  <si>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</si>
  <si>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</si>
  <si>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</si>
  <si>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</si>
  <si>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</si>
  <si>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</si>
  <si>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</si>
  <si>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</si>
  <si>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</si>
  <si>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</si>
  <si>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</si>
  <si>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</si>
  <si>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</si>
  <si>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</si>
  <si>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</si>
  <si>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</si>
  <si>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</si>
  <si>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</si>
  <si>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</si>
  <si>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</si>
  <si>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</si>
  <si>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</si>
  <si>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</si>
  <si>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</si>
  <si>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</si>
  <si>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</si>
  <si>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</si>
  <si>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</si>
  <si>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</si>
  <si>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</si>
  <si>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</si>
  <si>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</si>
  <si>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</si>
  <si>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</si>
  <si>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</si>
  <si>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</si>
  <si>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</si>
  <si>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</si>
  <si>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</si>
  <si>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</si>
  <si>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</si>
  <si>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</si>
  <si>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</si>
  <si>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</si>
  <si>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</si>
  <si>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</si>
  <si>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</si>
  <si>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</si>
  <si>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</si>
  <si>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</si>
  <si>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</si>
  <si>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</si>
  <si>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</si>
  <si>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</si>
  <si>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</si>
  <si>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</si>
  <si>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</si>
  <si>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</si>
  <si>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</si>
  <si>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</si>
  <si>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</si>
  <si>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</si>
  <si>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</si>
  <si>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</si>
  <si>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</si>
  <si>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</si>
  <si>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</si>
  <si>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</si>
  <si>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</si>
  <si>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</si>
  <si>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</si>
  <si>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</si>
  <si>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</si>
  <si>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</si>
  <si>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</si>
  <si>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</si>
  <si>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</si>
  <si>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</si>
  <si>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</si>
  <si>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</si>
  <si>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</si>
  <si>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</si>
  <si>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</si>
  <si>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</si>
  <si>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</si>
  <si>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</si>
  <si>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</si>
  <si>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</si>
  <si>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</si>
  <si>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</si>
  <si>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</si>
  <si>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</si>
  <si>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</si>
  <si>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</si>
  <si>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</si>
  <si>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</si>
  <si>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</si>
  <si>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</si>
  <si>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</si>
  <si>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</si>
  <si>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</si>
  <si>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</si>
  <si>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</si>
  <si>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</si>
  <si>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</si>
  <si>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</si>
  <si>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</si>
  <si>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</si>
  <si>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</si>
  <si>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</si>
  <si>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</si>
  <si>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</si>
  <si>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</si>
  <si>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</si>
  <si>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</si>
  <si>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</si>
  <si>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</si>
  <si>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</si>
  <si>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</si>
  <si>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</si>
  <si>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</si>
  <si>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</si>
  <si>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</si>
  <si>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</si>
  <si>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</si>
  <si>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</si>
  <si>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</si>
  <si>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</si>
  <si>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</si>
  <si>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</si>
  <si>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</si>
  <si>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</si>
  <si>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</si>
  <si>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</si>
  <si>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</si>
  <si>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</si>
  <si>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</si>
  <si>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</si>
  <si>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</si>
  <si>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</si>
  <si>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</si>
  <si>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</si>
  <si>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</si>
  <si>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</si>
  <si>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</si>
  <si>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</si>
  <si>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</si>
  <si>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</si>
  <si>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</si>
  <si>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</si>
  <si>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</si>
  <si>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</si>
  <si>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</si>
  <si>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</si>
  <si>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</si>
  <si>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</si>
  <si>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</si>
  <si>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</si>
  <si>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</si>
  <si>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</si>
  <si>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</si>
  <si>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</si>
  <si>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</si>
  <si>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</si>
  <si>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</si>
  <si>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</si>
  <si>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</si>
  <si>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</si>
  <si>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</si>
  <si>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</si>
  <si>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</si>
  <si>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</si>
  <si>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</si>
  <si>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</si>
  <si>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</si>
  <si>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</si>
  <si>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</si>
  <si>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</si>
  <si>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</si>
  <si>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</si>
  <si>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</si>
  <si>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</si>
  <si>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</si>
  <si>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</si>
  <si>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</si>
  <si>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</si>
  <si>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</si>
  <si>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</si>
  <si>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</si>
  <si>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</si>
  <si>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</si>
  <si>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</si>
  <si>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</si>
  <si>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</si>
  <si>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</si>
  <si>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</si>
  <si>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</si>
  <si>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</si>
  <si>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</si>
  <si>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</si>
  <si>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</si>
  <si>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</si>
  <si>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</si>
  <si>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</si>
  <si>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</si>
  <si>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</si>
  <si>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</si>
  <si>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</si>
  <si>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</si>
  <si>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</si>
  <si>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</si>
  <si>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</si>
  <si>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</si>
  <si>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</si>
  <si>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</si>
  <si>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</si>
  <si>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</si>
  <si>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</si>
  <si>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</si>
  <si>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</si>
  <si>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</si>
  <si>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</si>
  <si>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</si>
  <si>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</si>
  <si>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</si>
  <si>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</si>
  <si>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</si>
  <si>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</si>
  <si>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</si>
  <si>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</si>
  <si>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</si>
  <si>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</si>
  <si>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</si>
  <si>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</si>
  <si>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</si>
  <si>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</si>
  <si>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</si>
  <si>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</si>
  <si>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</si>
  <si>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</si>
  <si>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</si>
  <si>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</si>
  <si>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</si>
  <si>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</si>
  <si>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</si>
  <si>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</si>
  <si>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</si>
  <si>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</si>
  <si>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</si>
  <si>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</si>
  <si>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</si>
  <si>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</si>
  <si>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</si>
  <si>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</si>
  <si>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</si>
  <si>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</si>
  <si>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</si>
  <si>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</si>
  <si>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</si>
  <si>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</si>
  <si>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</si>
  <si>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</si>
  <si>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</si>
  <si>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</si>
  <si>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</si>
  <si>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</si>
  <si>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</si>
  <si>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</si>
  <si>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</si>
  <si>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</si>
  <si>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</si>
  <si>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</si>
  <si>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</si>
  <si>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</si>
  <si>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</si>
  <si>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</si>
  <si>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</si>
  <si>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</si>
  <si>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</si>
  <si>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</si>
  <si>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</si>
  <si>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</si>
  <si>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</si>
  <si>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</si>
  <si>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</si>
  <si>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</si>
  <si>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</si>
  <si>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</si>
  <si>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</si>
  <si>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</si>
  <si>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</si>
  <si>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</si>
  <si>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</si>
  <si>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</si>
  <si>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</si>
  <si>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</si>
  <si>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</si>
  <si>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</si>
  <si>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</si>
  <si>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</si>
  <si>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</si>
  <si>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</si>
  <si>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</si>
  <si>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</si>
  <si>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</si>
  <si>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</si>
  <si>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</si>
  <si>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</si>
  <si>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</si>
  <si>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</si>
  <si>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</si>
  <si>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</si>
  <si>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</si>
  <si>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</si>
  <si>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</si>
  <si>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</si>
  <si>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</si>
  <si>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</si>
  <si>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</si>
  <si>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</si>
  <si>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</si>
  <si>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</si>
  <si>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</si>
  <si>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</si>
  <si>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</si>
  <si>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</si>
  <si>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</si>
  <si>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</si>
  <si>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</si>
  <si>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</si>
  <si>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</si>
  <si>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</si>
  <si>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</si>
  <si>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</si>
  <si>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</si>
  <si>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</si>
  <si>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</si>
  <si>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</si>
  <si>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</si>
  <si>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</si>
  <si>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</si>
  <si>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</si>
  <si>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</si>
  <si>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</si>
  <si>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</si>
  <si>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</si>
  <si>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</si>
  <si>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</si>
  <si>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</si>
  <si>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</si>
  <si>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</si>
  <si>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</si>
  <si>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</si>
  <si>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</si>
  <si>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</si>
  <si>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</si>
  <si>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</si>
  <si>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</si>
  <si>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</si>
  <si>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</si>
  <si>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</si>
  <si>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</si>
  <si>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</si>
  <si>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</si>
  <si>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</si>
  <si>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</si>
  <si>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</si>
  <si>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</si>
  <si>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</si>
  <si>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</si>
  <si>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</si>
  <si>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</si>
  <si>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</si>
  <si>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</si>
  <si>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</si>
  <si>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</si>
  <si>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</si>
  <si>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</si>
  <si>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</si>
  <si>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</si>
  <si>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</si>
  <si>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</si>
  <si>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</si>
  <si>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</si>
  <si>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</si>
  <si>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</si>
  <si>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</si>
  <si>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</si>
  <si>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</si>
  <si>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</si>
  <si>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</si>
  <si>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</si>
  <si>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</si>
  <si>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</si>
  <si>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</si>
  <si>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</si>
  <si>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</si>
  <si>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</si>
  <si>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</si>
  <si>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</si>
  <si>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</si>
  <si>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</si>
  <si>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</si>
  <si>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</si>
  <si>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</si>
  <si>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</si>
  <si>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</si>
  <si>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</si>
  <si>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</si>
  <si>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</si>
  <si>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</si>
  <si>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</si>
  <si>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</si>
  <si>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</si>
  <si>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</si>
  <si>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</si>
  <si>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</si>
  <si>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</si>
  <si>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</si>
  <si>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</si>
  <si>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</si>
  <si>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</si>
  <si>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</si>
  <si>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</si>
  <si>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</si>
  <si>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</si>
  <si>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</si>
  <si>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</si>
  <si>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</si>
  <si>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</si>
  <si>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</si>
  <si>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</si>
  <si>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</si>
  <si>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</si>
  <si>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</si>
  <si>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</si>
  <si>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</si>
  <si>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</si>
  <si>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</si>
  <si>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</si>
  <si>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</si>
  <si>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</si>
  <si>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</si>
  <si>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</si>
  <si>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</si>
  <si>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</si>
  <si>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</si>
  <si>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</si>
  <si>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</si>
  <si>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</si>
  <si>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</si>
  <si>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</si>
  <si>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</si>
  <si>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</si>
  <si>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</si>
  <si>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</si>
  <si>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</si>
  <si>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</si>
  <si>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</si>
  <si>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</si>
  <si>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</si>
  <si>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</si>
  <si>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</si>
  <si>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</si>
  <si>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</si>
  <si>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</si>
  <si>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</si>
  <si>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</si>
  <si>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</si>
  <si>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</si>
  <si>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</si>
  <si>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</si>
  <si>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</si>
  <si>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</si>
  <si>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</si>
  <si>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</si>
  <si>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</si>
  <si>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</si>
  <si>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</si>
  <si>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</si>
  <si>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</si>
  <si>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</si>
  <si>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</si>
  <si>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</si>
  <si>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</si>
  <si>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</si>
  <si>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</si>
  <si>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</si>
  <si>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</si>
  <si>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</si>
  <si>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</si>
  <si>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</si>
  <si>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</si>
  <si>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</si>
  <si>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</si>
  <si>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</si>
  <si>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</si>
  <si>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</si>
  <si>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</si>
  <si>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</si>
  <si>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</si>
  <si>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</si>
  <si>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</si>
  <si>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</si>
  <si>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</si>
  <si>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</si>
  <si>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</si>
  <si>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</si>
  <si>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</si>
  <si>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</si>
  <si>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</si>
  <si>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</si>
  <si>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</si>
  <si>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</si>
  <si>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</si>
  <si>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</si>
  <si>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</si>
  <si>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</si>
  <si>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</si>
  <si>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</si>
  <si>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</si>
  <si>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</si>
  <si>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</si>
  <si>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</si>
  <si>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</si>
  <si>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</si>
  <si>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</si>
  <si>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</si>
  <si>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</si>
  <si>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</si>
  <si>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</si>
  <si>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</si>
  <si>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</si>
  <si>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</si>
  <si>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</si>
  <si>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</si>
  <si>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</si>
  <si>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</si>
  <si>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</si>
  <si>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</si>
  <si>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</si>
  <si>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</si>
  <si>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</si>
  <si>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</si>
  <si>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</si>
  <si>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</si>
  <si>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</si>
  <si>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</si>
  <si>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</si>
  <si>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</si>
  <si>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</si>
  <si>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</si>
  <si>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</si>
  <si>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</si>
  <si>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</si>
  <si>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</si>
  <si>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</si>
  <si>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</si>
  <si>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</si>
  <si>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</si>
  <si>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</si>
  <si>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</si>
  <si>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</si>
  <si>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</si>
  <si>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</si>
  <si>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</si>
  <si>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</si>
  <si>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</si>
  <si>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</si>
  <si>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</si>
  <si>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</si>
  <si>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</si>
  <si>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</si>
  <si>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</si>
  <si>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</si>
  <si>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</si>
  <si>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</si>
  <si>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</si>
  <si>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</si>
  <si>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</si>
  <si>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</si>
  <si>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</si>
  <si>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</si>
  <si>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</si>
  <si>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</si>
  <si>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</si>
  <si>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</si>
  <si>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</si>
  <si>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</si>
  <si>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</si>
  <si>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</si>
  <si>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</si>
  <si>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</si>
  <si>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</si>
  <si>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</si>
  <si>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</si>
  <si>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</si>
  <si>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</si>
  <si>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</si>
  <si>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</si>
  <si>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</si>
  <si>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</si>
  <si>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</si>
  <si>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</si>
  <si>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</si>
  <si>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</si>
  <si>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</si>
  <si>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</si>
  <si>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</si>
  <si>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</si>
  <si>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</si>
  <si>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</si>
  <si>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</si>
  <si>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</si>
  <si>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</si>
  <si>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</si>
  <si>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</si>
  <si>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</si>
  <si>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</si>
  <si>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</si>
  <si>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</si>
  <si>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</si>
  <si>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</si>
  <si>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</si>
  <si>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</si>
  <si>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</si>
  <si>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</si>
  <si>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</si>
  <si>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</si>
  <si>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</si>
  <si>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</si>
  <si>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</si>
  <si>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</si>
  <si>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</si>
  <si>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</si>
  <si>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</si>
  <si>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</si>
  <si>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</si>
  <si>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</si>
  <si>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</si>
  <si>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</si>
  <si>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</si>
  <si>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</si>
  <si>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</si>
  <si>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</si>
  <si>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</si>
  <si>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</si>
  <si>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</si>
  <si>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</si>
  <si>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</si>
  <si>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</si>
  <si>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</si>
  <si>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</si>
  <si>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</si>
  <si>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</si>
  <si>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</si>
  <si>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</si>
  <si>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</si>
  <si>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</si>
  <si>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</si>
  <si>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</si>
  <si>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</si>
  <si>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</si>
  <si>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</si>
  <si>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</si>
  <si>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</si>
  <si>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</si>
  <si>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</si>
  <si>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</si>
  <si>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</si>
  <si>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</si>
  <si>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</si>
  <si>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</si>
  <si>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</si>
  <si>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</si>
  <si>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</si>
  <si>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</si>
  <si>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</si>
  <si>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</si>
  <si>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</si>
  <si>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</si>
  <si>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</si>
  <si>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</si>
  <si>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</si>
  <si>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</si>
  <si>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</si>
  <si>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</si>
  <si>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</si>
  <si>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</si>
  <si>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</si>
  <si>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</si>
  <si>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</si>
  <si>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</si>
  <si>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</si>
  <si>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</si>
  <si>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</si>
  <si>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</si>
  <si>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</si>
  <si>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</si>
  <si>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</si>
  <si>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</si>
  <si>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</si>
  <si>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</si>
  <si>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</si>
  <si>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</si>
  <si>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</si>
  <si>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</si>
  <si>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</si>
  <si>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</si>
  <si>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</si>
  <si>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</si>
  <si>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</si>
  <si>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</si>
  <si>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</si>
  <si>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</si>
  <si>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</si>
  <si>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</si>
  <si>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</si>
  <si>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</si>
  <si>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</si>
  <si>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</si>
  <si>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</si>
  <si>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</si>
  <si>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</si>
  <si>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</si>
  <si>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</si>
  <si>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</si>
  <si>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</si>
  <si>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</si>
  <si>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</si>
  <si>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</si>
  <si>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</si>
  <si>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</si>
  <si>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</si>
  <si>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</si>
  <si>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</si>
  <si>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</si>
  <si>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</si>
  <si>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</si>
  <si>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</si>
  <si>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</si>
  <si>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</si>
  <si>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</si>
  <si>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</si>
  <si>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</si>
  <si>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</si>
  <si>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</si>
  <si>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</si>
  <si>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</si>
  <si>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</si>
  <si>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</si>
  <si>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</si>
  <si>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</si>
  <si>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</si>
  <si>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</si>
  <si>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</si>
  <si>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</si>
  <si>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</si>
  <si>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</si>
  <si>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</si>
  <si>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</si>
  <si>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</si>
  <si>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</si>
  <si>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</si>
  <si>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</si>
  <si>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</si>
  <si>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</si>
  <si>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</si>
  <si>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</si>
  <si>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</si>
  <si>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</si>
  <si>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</si>
  <si>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</si>
  <si>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</si>
  <si>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</si>
  <si>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</si>
  <si>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</si>
  <si>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</si>
  <si>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</si>
  <si>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</si>
  <si>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</si>
  <si>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</si>
  <si>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</si>
  <si>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</si>
  <si>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</si>
  <si>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</si>
  <si>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</si>
  <si>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</si>
  <si>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</si>
  <si>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</si>
  <si>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</si>
  <si>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</si>
  <si>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</si>
  <si>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</si>
  <si>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</si>
  <si>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</si>
  <si>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</si>
  <si>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</si>
  <si>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</si>
  <si>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</si>
  <si>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</si>
  <si>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</si>
  <si>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</si>
  <si>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</si>
  <si>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</si>
  <si>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</si>
  <si>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</si>
  <si>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</si>
  <si>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</si>
  <si>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</si>
  <si>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</si>
  <si>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</si>
  <si>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</si>
  <si>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</si>
  <si>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</si>
  <si>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</si>
  <si>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</si>
  <si>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</si>
  <si>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</si>
  <si>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</si>
  <si>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</si>
  <si>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</si>
  <si>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</si>
  <si>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</si>
  <si>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</si>
  <si>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</si>
  <si>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</si>
  <si>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</si>
  <si>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</si>
  <si>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</si>
  <si>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</si>
  <si>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</si>
  <si>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</si>
  <si>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</si>
  <si>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</si>
  <si>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</si>
  <si>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</si>
  <si>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</si>
  <si>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</si>
  <si>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</si>
  <si>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</si>
  <si>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</si>
  <si>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</si>
  <si>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</si>
  <si>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</si>
  <si>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</si>
  <si>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</si>
  <si>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</si>
  <si>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</si>
  <si>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</si>
  <si>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</si>
  <si>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</si>
  <si>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</si>
  <si>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</si>
  <si>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</si>
  <si>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</si>
  <si>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</si>
  <si>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</si>
  <si>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</si>
  <si>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</si>
  <si>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</si>
  <si>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</si>
  <si>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</si>
  <si>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</si>
  <si>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</si>
  <si>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</si>
  <si>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</si>
  <si>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</si>
  <si>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</si>
  <si>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</si>
  <si>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</si>
  <si>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</si>
  <si>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</si>
  <si>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</si>
  <si>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</si>
  <si>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</si>
  <si>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</si>
  <si>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</si>
  <si>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</si>
  <si>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</si>
  <si>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</si>
  <si>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</si>
  <si>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</si>
  <si>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</si>
  <si>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</si>
  <si>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</si>
  <si>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</si>
  <si>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</si>
  <si>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</si>
  <si>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</si>
  <si>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</si>
  <si>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</si>
  <si>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</si>
  <si>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</si>
  <si>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</si>
  <si>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</si>
  <si>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</si>
  <si>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</si>
  <si>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</si>
  <si>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</si>
  <si>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</si>
  <si>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</si>
  <si>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</si>
  <si>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</si>
  <si>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</si>
  <si>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</si>
  <si>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</si>
  <si>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</si>
  <si>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</si>
  <si>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</si>
  <si>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</si>
  <si>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</si>
  <si>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</si>
  <si>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</si>
  <si>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</si>
  <si>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</si>
  <si>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</si>
  <si>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</si>
  <si>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</si>
  <si>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</si>
  <si>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</si>
  <si>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</si>
  <si>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</si>
  <si>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</si>
  <si>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</si>
  <si>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</si>
  <si>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</si>
  <si>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</si>
  <si>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</si>
  <si>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</si>
  <si>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</si>
  <si>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</si>
  <si>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</si>
  <si>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</si>
  <si>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</si>
  <si>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</si>
  <si>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</si>
  <si>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</si>
  <si>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</si>
  <si>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</si>
  <si>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</si>
  <si>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</si>
  <si>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</si>
  <si>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</si>
  <si>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</si>
  <si>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</si>
  <si>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</si>
  <si>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</si>
  <si>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</si>
  <si>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</si>
  <si>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</si>
  <si>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</si>
  <si>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</si>
  <si>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</si>
  <si>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</si>
  <si>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</si>
  <si>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</si>
  <si>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</si>
  <si>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</si>
  <si>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</si>
  <si>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</si>
  <si>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</si>
  <si>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</si>
  <si>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</si>
  <si>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</si>
  <si>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</si>
  <si>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</si>
  <si>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</si>
  <si>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</si>
  <si>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</si>
  <si>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</si>
  <si>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</si>
  <si>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</si>
  <si>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</si>
  <si>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</si>
  <si>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</si>
  <si>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</si>
  <si>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</si>
  <si>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</si>
  <si>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</si>
  <si>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</si>
  <si>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</si>
  <si>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</si>
  <si>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</si>
  <si>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</si>
  <si>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</si>
  <si>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</si>
  <si>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</si>
  <si>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</si>
  <si>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</si>
  <si>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</si>
  <si>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</si>
  <si>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</si>
  <si>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</si>
  <si>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</si>
  <si>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</si>
  <si>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</si>
  <si>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</si>
  <si>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</si>
  <si>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</si>
  <si>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</si>
  <si>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</si>
  <si>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</si>
  <si>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</si>
  <si>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</si>
  <si>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</si>
  <si>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</si>
  <si>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</si>
  <si>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</si>
  <si>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</si>
  <si>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</si>
  <si>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</si>
  <si>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</si>
  <si>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</si>
  <si>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</si>
  <si>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</si>
  <si>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</si>
  <si>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</si>
  <si>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</si>
  <si>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</si>
  <si>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</si>
  <si>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</si>
  <si>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</si>
  <si>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</si>
  <si>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</si>
  <si>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</si>
  <si>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</si>
  <si>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</si>
  <si>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</si>
  <si>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</si>
  <si>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</si>
  <si>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</si>
  <si>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</si>
  <si>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</si>
  <si>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</si>
  <si>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</si>
  <si>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</si>
  <si>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</si>
  <si>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</si>
  <si>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</si>
  <si>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</si>
  <si>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</si>
  <si>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</si>
  <si>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</si>
  <si>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</si>
  <si>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</si>
  <si>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</si>
  <si>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</si>
  <si>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</si>
  <si>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</si>
  <si>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</si>
  <si>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</si>
  <si>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</si>
  <si>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</si>
  <si>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</si>
  <si>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</si>
  <si>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</si>
  <si>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</si>
  <si>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</si>
  <si>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</si>
  <si>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</si>
  <si>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</si>
  <si>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</si>
  <si>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</si>
  <si>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</si>
  <si>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</si>
  <si>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</si>
  <si>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</si>
  <si>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</si>
  <si>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</si>
  <si>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</si>
  <si>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</si>
  <si>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</si>
  <si>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</si>
  <si>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</si>
  <si>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</si>
  <si>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</si>
  <si>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</si>
  <si>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</si>
  <si>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</si>
  <si>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</si>
  <si>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</si>
  <si>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</si>
  <si>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</si>
  <si>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</si>
  <si>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</si>
  <si>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</si>
  <si>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</si>
  <si>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</si>
  <si>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</si>
  <si>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</si>
  <si>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</si>
  <si>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</si>
  <si>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</si>
  <si>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</si>
  <si>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</si>
  <si>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</si>
  <si>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</si>
  <si>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</si>
  <si>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</si>
  <si>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</si>
  <si>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</si>
  <si>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</si>
  <si>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</si>
  <si>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</si>
  <si>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</si>
  <si>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</si>
  <si>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</si>
  <si>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</si>
  <si>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</si>
  <si>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90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</si>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</sst>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330.91185057870462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0.10812372685177252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7.7197800928843208E-2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45993.860276504631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45993.860276504631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45993.860276504631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45993.860276504631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45993.860276504631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45993.860276504631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45993.860276504631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45993.860276504631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45993.860276504631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45993.860276504631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45993.860276504631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45993.860276504631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45993.860276504631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45993.860276504631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45993.860276504631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45993.860276504631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45993.860276504631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45993.860276504631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45993.860276504631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45993.860276504631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45993.860276504631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45993.860276504631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45993.860276504631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45993.860276504631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45993.860276504631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45993.860276504631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45993.860276504631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45993.860276504631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45993.860276504631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45993.860276504631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45993.860276504631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45993.860276504631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45993.860276504631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45993.860276504631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45993.860276504631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45993.860276504631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45993.860276504631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45993.860276504631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45993.860276504631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45993.860276504631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45993.860276504631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45993.860276504631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45993.860276504631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45993.860276504631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45993.860276504631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45993.860276504631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45993.860276504631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45993.860276504631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45993.860276504631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45993.860276504631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45993.860276504631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45993.860276504631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45993.860276504631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45993.860276504631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45993.860276504631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45993.860276504631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45993.860276504631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45993.860276504631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45993.860276504631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45993.860276504631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45993.860276504631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45993.860276504631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45993.860276504631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45993.860276504631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45993.860276504631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45993.860276504631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45993.860276504631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45993.860276504631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45993.860276504631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45993.860276504631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45993.860276504631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45993.860276504631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45993.860276504631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45993.860276504631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45993.860276504631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45993.860276504631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45993.860276504631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45993.860276504631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45993.860276504631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45993.860276504631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45993.860276504631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45993.860276504631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45993.860276504631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45993.860276504631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45993.860276504631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45993.860276504631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45993.860276504631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45993.860276504631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45993.860276504631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45993.860276504631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45993.860276504631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45993.860276504631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45993.860276504631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45993.860276504631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45993.860276504631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45993.860276504631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45993.860276504631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45993.860276504631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45993.860276504631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45993.860276504631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45993.860276504631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45993.860276504631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45993.860276504631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45993.860276504631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45993.860276504631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45993.860276504631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45993.860276504631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45993.860276504631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45993.860276504631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45993.860276504631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45993.860276504631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45993.860276504631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45993.860276504631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45993.860276504631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45993.860276504631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45993.860276504631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45993.860276504631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45993.860276504631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45993.860276504631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45993.860276504631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45993.860276504631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45993.860276504631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45993.860276504631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45993.860276504631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45993.860276504631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45993.860276504631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45993.860276504631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45993.860276504631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45993.860276504631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45993.860276504631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45993.860276504631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45993.860276504631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45993.860276504631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45993.860276504631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45993.860276504631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45993.860276504631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45993.860276504631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45993.860276504631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45993.860276504631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45993.860276504631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45993.860276504631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45993.860276504631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45993.860276504631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45993.860276504631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45993.860276504631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45993.860276504631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45993.860276504631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45993.860276504631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45993.860276504631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45993.860276504631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45993.860276504631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45993.860276504631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45993.860276504631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45993.860276504631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45993.860276504631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45993.860276504631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45993.860276504631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45993.860276504631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45993.860276504631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45993.860276504631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45993.860276504631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45993.860276504631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45993.860276504631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45993.860276504631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45993.860276504631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45993.860276504631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45993.860276504631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45993.860276504631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45993.860276504631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45993.860276504631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45993.860276504631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45993.860276504631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45993.860276504631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45993.860276504631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45993.860276504631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45993.860276504631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45993.860276504631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45993.860276504631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45993.860276504631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45993.860276504631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45993.860276504631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45993.860276504631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45993.860276504631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45993.860276504631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45993.860276504631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45993.860276504631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45993.860276504631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45993.860276504631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45993.860276504631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45993.860276504631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45993.860276504631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45993.860276504631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45993.860276504631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45993.860276504631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45993.860276504631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45993.860276504631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45993.860276504631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45993.860276504631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45993.860276504631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45993.860276504631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45993.860276504631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45993.860276504631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45993.860276504631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45993.860276504631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45993.860276504631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45993.860276504631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45993.860276504631</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168.86043854166928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9.4728575231492869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0.10887604166782694</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1.8945486110169441E-2</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45993.860276504631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45993.860276504631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45993.860276504631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45993.860276504631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45993.860276504631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45993.860276504631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45993.860276504631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45993.860276504631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45993.860276504631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45993.860276504631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45993.860276504631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45993.860276504631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45993.860276504631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45993.860276504631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45993.860276504631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45993.860276504631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45993.860276504631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45993.860276504631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45993.860276504631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45993.860276504631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45993.860276504631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45993.860276504631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45993.860276504631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45993.860276504631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45993.860276504631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45993.860276504631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45993.860276504631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45993.860276504631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45993.860276504631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45993.860276504631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45993.860276504631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45993.860276504631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45993.860276504631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45993.860276504631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45993.860276504631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45993.860276504631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45993.860276504631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45993.860276504631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45993.860276504631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45993.860276504631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45993.860276504631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45993.860276504631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45993.860276504631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45993.860276504631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45993.860276504631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45993.860276504631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45993.860276504631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45993.860276504631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45993.860276504631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45993.860276504631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45993.860276504631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45993.860276504631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45993.860276504631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45993.860276504631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45993.860276504631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45993.860276504631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45993.860276504631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45993.860276504631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45993.860276504631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45993.860276504631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45993.860276504631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45993.860276504631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45993.860276504631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45993.860276504631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45993.860276504631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45993.860276504631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45993.860276504631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45993.860276504631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45993.860276504631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45993.860276504631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45993.860276504631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45993.860276504631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45993.860276504631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45993.860276504631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45993.860276504631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45993.860276504631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45993.860276504631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45993.860276504631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45993.860276504631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45993.860276504631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45993.860276504631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45993.860276504631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45993.860276504631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45993.860276504631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45993.860276504631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45993.860276504631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45993.860276504631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45993.860276504631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45993.860276504631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45993.860276504631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45993.860276504631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45993.860276504631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45993.860276504631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45993.860276504631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45993.860276504631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45993.860276504631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45993.860276504631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45993.860276504631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45993.860276504631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45993.860276504631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45993.860276504631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45993.860276504631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45993.860276504631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45993.860276504631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45993.860276504631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45993.860276504631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45993.860276504631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45993.860276504631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45993.860276504631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45993.860276504631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45993.860276504631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45993.860276504631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45993.860276504631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45993.860276504631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45993.860276504631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45993.860276504631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45993.860276504631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45993.860276504631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45993.860276504631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45993.860276504631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45993.860276504631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45993.860276504631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45993.860276504631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45993.860276504631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45993.860276504631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45993.860276504631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45993.860276504631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45993.860276504631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45993.860276504631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45993.860276504631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45993.860276504631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45993.860276504631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45993.860276504631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45993.860276504631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45993.860276504631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45993.860276504631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45993.860276504631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45993.860276504631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45993.860276504631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45993.860276504631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45993.860276504631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45993.860276504631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45993.860276504631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45993.860276504631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45993.860276504631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45993.860276504631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45993.860276504631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45993.860276504631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45993.860276504631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45993.860276504631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45993.860276504631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45993.860276504631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45993.860276504631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45993.860276504631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45993.860276504631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45993.860276504631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45993.860276504631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45993.860276504631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45993.860276504631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45993.860276504631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45993.860276504631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45993.860276504631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45993.860276504631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45993.860276504631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45993.860276504631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45993.860276504631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45993.860276504631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45993.860276504631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45993.860276504631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45993.860276504631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45993.860276504631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45993.860276504631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45993.860276504631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45993.860276504631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45993.860276504631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45993.860276504631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45993.860276504631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45993.860276504631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45993.860276504631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45993.860276504631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45993.860276504631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45993.860276504631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45993.860276504631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45993.860276504631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45993.860276504631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45993.860276504631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45993.860276504631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45993.860276504631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45993.860276504631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45993.860276504631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45993.860276504631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45993.860276504631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45993.860276504631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45993.860276504631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45993.860276504631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45993.860276504631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45993.860276504631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45993.860276504631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45993.860276504631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45993.860276504631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45993.860276504631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45993.860276504631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45993.860276504631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45993.860276504631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45993.860276504631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45993.860276504631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45993.860276504631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45993.860276504631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45993.860276504631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45993.860276504631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45993.860276504631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45993.860276504631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45993.860276504631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45993.860276504631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45993.860276504631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45993.860276504631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45993.860276504631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45993.860276504631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45993.860276504631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45993.860276504631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45993.860276504631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45993.860276504631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45993.860276504631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45993.860276504631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45993.860276504631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45993.860276504631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45993.860276504631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45993.860276504631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45993.860276504631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45993.860276504631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45993.860276504631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45993.860276504631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45993.860276504631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45993.860276504631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45993.860276504631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45993.860276504631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45993.860276504631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45993.860276504631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45993.860276504631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45993.860276504631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45993.860276504631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45993.860276504631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45993.860276504631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45993.860276504631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45993.860276504631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45993.860276504631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45993.860276504631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45993.860276504631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45993.860276504631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45993.860276504631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45993.860276504631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45993.860276504631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45993.860276504631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45993.860276504631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45993.860276504631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45993.860276504631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45993.860276504631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45993.860276504631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45993.860276504631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45993.860276504631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45993.860276504631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45993.860276504631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45993.860276504631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45993.860276504631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45993.860276504631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45993.860276504631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45993.860276504631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45993.860276504631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45993.860276504631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45993.860276504631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45993.860276504631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45993.860276504631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45993.860276504631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45993.860276504631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45993.860276504631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45993.860276504631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45993.860276504631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45993.860276504631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45993.860276504631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45993.860276504631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45993.860276504631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45993.860276504631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45993.860276504631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45993.860276504631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45993.860276504631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45993.860276504631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45993.860276504631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45993.860276504631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45993.860276504631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45993.860276504631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45993.860276504631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45993.860276504631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45993.860276504631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45993.860276504631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45993.860276504631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45993.860276504631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45993.860276504631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45993.860276504631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45993.860276504631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45993.860276504631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45993.860276504631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45993.860276504631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45993.860276504631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45993.860276504631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45993.860276504631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45993.860276504631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45993.860276504631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45993.860276504631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45993.860276504631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45993.860276504631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45993.860276504631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45993.860276504631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45993.860276504631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45993.860276504631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45993.860276504631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45993.860276504631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45993.860276504631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45993.860276504631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45993.860276504631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45993.860276504631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45993.860276504631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45993.860276504631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45993.860276504631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45993.860276504631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45993.860276504631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45993.860276504631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45993.860276504631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45993.860276504631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45993.860276504631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45993.860276504631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45993.860276504631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45993.860276504631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45993.860276504631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45993.860276504631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45993.860276504631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45993.860276504631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45993.860276504631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45993.860276504631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45993.860276504631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45993.860276504631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45993.860276504631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45993.860276504631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45993.860276504631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45993.860276504631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45993.860276504631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45993.860276504631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45993.860276504631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45993.860276504631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45993.860276504631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45993.860276504631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45993.860276504631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45993.860276504631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45993.860276504631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45993.860276504631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45993.860276504631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45993.860276504631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45993.860276504631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45993.860276504631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45993.860276504631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45993.860276504631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45993.860276504631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45993.860276504631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45993.860276504631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45993.860276504631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45993.860276504631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45993.860276504631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45993.860276504631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45993.860276504631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45993.860276504631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45993.860276504631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45993.860276504631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45993.860276504631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45993.860276504631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45993.860276504631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45993.860276504631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45993.860276504631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45993.860276504631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45993.860276504631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45993.860276504631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45993.860276504631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45993.860276504631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45993.860276504631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45993.860276504631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45993.860276504631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45993.860276504631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45993.860276504631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45993.860276504631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45993.860276504631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45993.860276504631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45993.860276504631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45993.860276504631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45993.860276504631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45993.860276504631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45993.860276504631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45993.860276504631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45993.860276504631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45993.860276504631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45993.860276504631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45993.860276504631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45993.860276504631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45993.860276504631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45993.860276504631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45993.860276504631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45993.860276504631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45993.860276504631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45993.860276504631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45993.860276504631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45993.860276504631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45993.860276504631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45993.860276504631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45993.860276504631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45993.860276504631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45993.860276504631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45993.860276504631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45993.860276504631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45993.860276504631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45993.860276504631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45993.860276504631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45993.860276504631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45993.860276504631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45993.860276504631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45993.860276504631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45993.860276504631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45993.860276504631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45993.860276504631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45993.860276504631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45993.860276504631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45993.860276504631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45993.860276504631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45993.860276504631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45993.860276504631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45993.860276504631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45993.860276504631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45993.860276504631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45993.860276504631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45993.860276504631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45993.860276504631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45993.860276504631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45993.860276504631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45993.860276504631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45993.860276504631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45993.860276504631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45993.860276504631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45993.860276504631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45993.860276504631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45993.860276504631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45993.860276504631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45993.860276504631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45993.860276504631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45993.860276504631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45993.860276504631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45993.860276504631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45993.860276504631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45993.860276504631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45993.860276504631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45993.860276504631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45993.860276504631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45993.860276504631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45993.860276504631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45993.860276504631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45993.860276504631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45993.860276504631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45993.860276504631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45993.860276504631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45993.860276504631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45993.860276504631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45993.860276504631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45993.860276504631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45993.860276504631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45993.860276504631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45993.860276504631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45993.860276504631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45993.860276504631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45993.860276504631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45993.860276504631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45993.860276504631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45993.860276504631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45993.860276504631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45993.860276504631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45993.860276504631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45993.860276504631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45993.860276504631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45993.860276504631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45993.860276504631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45993.860276504631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45993.860276504631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45993.860276504631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45993.860276504631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45993.860276504631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45993.860276504631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45993.860276504631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45993.860276504631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45993.860276504631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45993.860276504631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45993.860276504631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45993.860276504631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45993.860276504631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45993.860276504631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45993.860276504631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45993.860276504631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45993.860276504631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45993.860276504631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45993.860276504631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45993.860276504631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45993.860276504631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45993.860276504631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45993.860276504631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45993.860276504631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45993.860276504631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45993.860276504631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45993.860276504631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45993.860276504631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45993.860276504631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45993.860276504631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45993.860276504631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45993.860276504631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45993.860276504631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45993.860276504631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45993.860276504631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45993.860276504631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45993.860276504631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45993.860276504631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45993.860276504631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45993.860276504631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45993.860276504631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45993.860276504631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45993.860276504631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45993.860276504631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45993.860276504631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45993.860276504631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45993.860276504631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45993.860276504631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45993.860276504631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45993.860276504631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45993.860276504631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45993.860276504631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45993.860276504631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45993.860276504631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45993.860276504631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45993.860276504631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45993.860276504631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45993.860276504631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45993.860276504631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45993.860276504631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45993.860276504631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45993.860276504631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45993.860276504631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45993.860276504631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45993.860276504631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45993.860276504631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45993.860276504631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45993.860276504631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45993.860276504631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45993.860276504631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45993.860276504631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45993.860276504631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45993.860276504631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45993.860276504631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45993.860276504631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45993.860276504631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45993.860276504631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45993.860276504631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45993.860276504631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45993.860276504631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45993.860276504631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45993.860276504631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45993.860276504631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45993.860276504631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45993.860276504631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45993.860276504631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45993.860276504631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45993.860276504631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45993.860276504631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45993.860276504631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45993.860276504631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45993.860276504631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45993.860276504631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45993.860276504631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45993.860276504631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45993.860276504631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45993.860276504631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45993.860276504631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45993.860276504631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45993.860276504631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45993.860276504631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45993.860276504631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45993.860276504631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45993.860276504631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45993.860276504631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45993.860276504631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45993.860276504631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45993.860276504631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45993.860276504631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45993.860276504631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45993.860276504631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45993.860276504631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45993.860276504631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45993.860276504631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45993.860276504631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45993.860276504631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45993.860276504631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45993.860276504631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45993.860276504631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45993.860276504631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45993.860276504631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45993.860276504631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45993.860276504631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45993.860276504631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45993.860276504631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45993.860276504631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45993.860276504631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45993.860276504631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45993.860276504631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45993.860276504631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45993.860276504631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45993.860276504631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45993.860276504631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45993.860276504631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45993.860276504631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45993.860276504631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45993.860276504631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45993.860276504631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45993.860276504631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45993.860276504631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45993.860276504631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45993.860276504631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45993.860276504631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45993.860276504631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45993.860276504631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45993.860276504631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45993.860276504631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45993.860276504631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45993.860276504631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45993.860276504631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45993.860276504631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45993.860276504631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45993.860276504631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45993.860276504631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45993.860276504631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45993.860276504631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45993.860276504631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45993.860276504631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45993.860276504631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45993.860276504631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45993.860276504631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45993.860276504631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45993.860276504631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45993.860276504631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45993.860276504631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45993.860276504631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45993.860276504631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45993.860276504631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45993.860276504631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45993.860276504631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45993.860276504631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45993.860276504631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45993.860276504631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45993.860276504631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45993.860276504631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45993.860276504631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45993.860276504631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45993.860276504631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45993.860276504631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45993.860276504631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45993.860276504631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45993.860276504631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45993.860276504631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45993.860276504631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45993.860276504631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45993.860276504631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45993.860276504631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45993.860276504631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45993.860276504631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45993.860276504631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45993.860276504631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45993.860276504631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45993.860276504631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45993.860276504631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45993.860276504631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45993.860276504631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45993.860276504631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45993.860276504631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45993.860276504631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45993.860276504631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45993.860276504631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45993.860276504631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45993.860276504631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45993.860276504631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45993.860276504631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45993.860276504631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45993.860276504631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45993.860276504631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45993.860276504631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45993.860276504631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45993.860276504631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45993.860276504631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45993.860276504631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45993.860276504631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45993.860276504631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45993.860276504631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45993.860276504631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45993.860276504631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45993.860276504631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45993.860276504631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45993.860276504631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45993.860276504631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45993.860276504631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45993.860276504631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45993.860276504631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45993.860276504631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45993.860276504631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45993.860276504631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45993.860276504631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45993.860276504631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45993.860276504631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45993.860276504631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45993.860276504631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45993.860276504631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45993.860276504631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45993.860276504631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45993.860276504631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45993.860276504631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45993.860276504631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45993.860276504631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45993.860276504631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45993.860276504631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45993.860276504631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45993.860276504631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45993.860276504631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45993.860276504631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45993.860276504631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45993.860276504631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45993.860276504631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45993.860276504631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45993.860276504631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45993.860276504631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45993.860276504631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45993.860276504631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45993.860276504631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45993.860276504631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45993.860276504631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45993.860276504631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45993.860276504631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45993.860276504631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45993.860276504631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45993.860276504631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45993.860276504631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45993.860276504631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45993.860276504631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45993.860276504631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45993.860276504631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45993.860276504631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45993.860276504631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45993.860276504631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45993.860276504631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45993.860276504631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45993.860276504631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45993.860276504631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45993.860276504631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45993.860276504631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45993.860276504631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45993.860276504631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45993.860276504631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45993.860276504631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45993.860276504631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45993.860276504631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45993.860276504631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45993.860276504631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45993.860276504631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45993.860276504631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45993.860276504631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45993.860276504631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45993.860276504631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45993.860276504631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45993.860276504631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45993.860276504631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45993.860276504631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45993.860276504631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45993.860276504631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45993.860276504631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45993.860276504631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45993.860276504631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45993.860276504631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45993.860276504631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45993.860276504631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45993.860276504631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45993.860276504631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45993.860276504631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45993.860276504631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45993.860276504631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45993.860276504631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45993.860276504631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45993.860276504631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45993.860276504631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45993.860276504631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45993.860276504631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45993.860276504631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45993.860276504631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45993.860276504631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45993.860276504631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45993.860276504631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45993.860276504631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45993.860276504631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45993.860276504631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45993.860276504631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45993.860276504631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45993.860276504631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45993.860276504631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45993.860276504631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45993.860276504631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45993.860276504631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45993.860276504631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45993.860276504631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45993.860276504631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45993.860276504631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45993.860276504631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45993.860276504631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45993.860276504631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45993.860276504631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45993.860276504631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45993.860276504631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45993.860276504631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45993.860276504631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45993.860276504631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45993.860276504631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45993.860276504631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45993.860276504631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45993.860276504631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45993.860276504631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45993.860276504631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45993.860276504631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45993.860276504631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45993.860276504631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45993.860276504631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45993.860276504631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45993.860276504631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45993.860276504631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45993.860276504631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45993.860276504631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45993.860276504631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45993.860276504631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45993.860276504631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45993.860276504631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45993.860276504631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45993.860276504631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45993.860276504631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45993.860276504631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45993.860276504631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45993.860276504631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45993.860276504631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45993.860276504631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45993.860276504631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45993.860276504631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45993.860276504631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45993.860276504631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45993.860276504631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45993.860276504631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45993.860276504631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45993.860276504631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45993.860276504631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45993.860276504631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45993.860276504631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45993.860276504631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45993.860276504631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45993.860276504631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45993.860276504631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45993.860276504631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45993.860276504631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45993.860276504631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45993.860276504631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45993.860276504631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45993.860276504631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45993.860276504631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45993.860276504631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45993.860276504631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45993.860276504631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45993.860276504631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45993.860276504631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45993.860276504631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45993.860276504631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45993.860276504631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45993.860276504631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45993.860276504631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45993.860276504631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45993.860276504631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45993.860276504631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45993.860276504631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45993.860276504631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45993.860276504631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45993.860276504631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45993.860276504631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45993.860276504631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45993.860276504631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45993.860276504631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45993.860276504631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45993.860276504631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45993.860276504631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45993.860276504631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45993.860276504631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45993.860276504631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45993.860276504631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45993.860276504631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45993.860276504631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45993.860276504631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45993.860276504631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45993.860276504631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45993.860276504631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45993.860276504631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45993.860276504631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45993.860276504631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45993.860276504631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45993.860276504631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45993.860276504631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45993.860276504631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45993.860276504631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45993.860276504631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45993.860276504631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45993.860276504631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45993.860276504631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45993.860276504631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45993.860276504631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45993.860276504631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45993.860276504631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45993.860276504631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45993.860276504631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45993.860276504631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45993.860276504631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45993.860276504631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45993.860276504631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45993.860276504631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45993.860276504631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45993.860276504631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45993.860276504631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45993.860276504631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45993.860276504631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45993.860276504631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45993.860276504631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45993.860276504631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45993.860276504631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45993.860276504631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45993.860276504631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45993.860276504631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45993.860276504631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45993.860276504631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45993.860276504631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45993.860276504631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45993.860276504631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45993.860276504631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45993.860276504631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45993.860276504631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45993.860276504631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45993.860276504631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45993.860276504631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45993.860276504631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45993.860276504631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45993.860276504631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45993.860276504631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45993.860276504631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45993.860276504631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45993.860276504631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45993.860276504631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45993.860276504631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45993.860276504631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45993.860276504631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45993.860276504631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45993.860276504631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45993.860276504631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45993.860276504631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45993.860276504631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45993.860276504631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45993.860276504631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45993.860276504631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45993.860276504631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45993.860276504631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45993.860276504631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45993.860276504631</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290.37955891203455</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0.1228459490739624</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45993.860276504631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45993.860276504631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45993.860276504631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45993.860276504631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45993.860276504631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45993.860276504631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45993.860276504631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45993.860276504631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45993.860276504631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45993.860276504631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45993.860276504631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45993.860276504631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45993.860276504631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45993.860276504631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45993.860276504631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45993.860276504631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45993.860276504631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45993.860276504631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45993.860276504631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45993.860276504631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45993.860276504631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45993.860276504631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45993.860276504631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45993.860276504631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45993.860276504631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45993.860276504631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45993.860276504631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45993.860276504631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45993.860276504631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45993.860276504631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45993.860276504631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45993.860276504631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45993.860276504631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45993.860276504631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45993.860276504631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45993.860276504631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45993.860276504631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45993.860276504631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45993.860276504631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45993.860276504631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45993.860276504631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45993.860276504631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45993.860276504631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45993.860276504631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45993.860276504631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45993.860276504631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45993.860276504631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45993.860276504631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45993.860276504631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45993.860276504631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45993.860276504631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45993.860276504631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45993.860276504631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45993.860276504631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45993.860276504631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45993.860276504631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45993.860276504631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45993.860276504631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45993.860276504631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45993.860276504631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45993.860276504631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45993.860276504631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45993.860276504631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45993.860276504631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45993.860276504631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45993.860276504631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45993.860276504631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45993.860276504631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45993.860276504631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45993.860276504631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45993.860276504631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45993.860276504631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45993.860276504631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45993.860276504631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45993.860276504631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45993.860276504631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45993.860276504631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45993.860276504631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45993.860276504631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45993.860276504631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45993.860276504631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45993.860276504631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45993.860276504631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45993.860276504631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45993.860276504631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45993.860276504631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45993.860276504631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45993.860276504631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45993.860276504631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45993.860276504631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45993.860276504631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45993.860276504631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45993.860276504631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45993.860276504631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45993.860276504631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45993.860276504631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45993.860276504631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45993.860276504631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45993.860276504631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45993.860276504631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45993.860276504631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45993.860276504631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45993.860276504631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45993.860276504631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45993.860276504631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45993.860276504631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45993.860276504631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45993.860276504631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45993.860276504631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45993.860276504631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45993.860276504631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45993.860276504631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45993.860276504631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45993.860276504631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45993.860276504631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45993.860276504631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45993.860276504631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45993.860276504631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45993.860276504631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45993.860276504631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45993.860276504631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45993.860276504631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45993.860276504631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45993.860276504631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45993.860276504631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45993.860276504631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45993.860276504631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45993.860276504631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45993.860276504631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45993.860276504631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45993.860276504631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45993.860276504631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45993.860276504631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45993.860276504631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45993.860276504631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45993.860276504631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45993.860276504631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45993.860276504631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45993.860276504631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45993.860276504631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45993.860276504631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45993.860276504631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45993.860276504631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45993.860276504631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45993.860276504631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45993.860276504631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45993.860276504631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45993.860276504631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45993.860276504631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45993.860276504631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45993.860276504631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45993.860276504631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45993.860276504631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45993.860276504631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45993.860276504631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45993.860276504631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45993.860276504631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45993.860276504631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45993.860276504631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45993.860276504631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45993.860276504631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45993.860276504631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45993.860276504631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45993.860276504631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45993.860276504631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45993.860276504631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45993.860276504631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45993.860276504631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45993.860276504631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45993.860276504631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45993.860276504631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45993.860276504631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45993.860276504631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45993.860276504631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45993.860276504631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45993.860276504631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45993.860276504631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45993.860276504631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45993.860276504631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45993.860276504631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45993.860276504631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45993.860276504631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45993.860276504631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45993.860276504631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45993.860276504631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45993.860276504631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45993.860276504631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45993.860276504631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45993.860276504631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45993.860276504631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45993.860276504631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45993.860276504631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45993.860276504631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45993.860276504631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45993.860276504631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45993.860276504631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45993.860276504631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45993.860276504631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45993.860276504631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45993.860276504631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45993.860276504631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45993.860276504631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45993.860276504631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45993.860276504631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45993.860276504631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45993.860276504631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45993.860276504631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45993.860276504631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45993.860276504631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45993.860276504631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45993.860276504631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45993.860276504631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45993.860276504631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45993.860276504631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45993.860276504631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45993.860276504631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45993.860276504631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45993.860276504631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45993.860276504631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45993.860276504631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45993.860276504631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45993.860276504631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45993.860276504631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45993.860276504631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45993.860276504631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45993.860276504631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45993.860276504631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45993.860276504631</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102.02821631944244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67.67139918981411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45.199165393518342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12.486977893517178</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37071</v>
      </c>
      <c r="E6" s="37" t="s">
        <v>39106</v>
      </c>
      <c r="F6" s="38">
        <v>45993.83766203704</v>
      </c>
      <c r="G6" s="135">
        <f ca="1">IFERROR(NOW()-F6,"")</f>
        <v>2.2614467590756249E-2</v>
      </c>
      <c r="H6" s="38">
        <v>45993.83216435185</v>
      </c>
      <c r="I6" s="37" t="str">
        <f>IFERROR(VLOOKUP(D6,DB!A:F,6,0),"")</f>
        <v>Generator-SG</v>
      </c>
      <c r="J6" s="37" t="str">
        <f>IFERROR(VLOOKUP(D6,DB!A:G,7,0),"")</f>
        <v>Vandalized</v>
      </c>
      <c r="K6" s="37" t="s">
        <v>39213</v>
      </c>
      <c r="L6" s="37" t="str">
        <f>IFERROR(VLOOKUP(D6,DB!A:I,9,0),"")</f>
        <v>Latis</v>
      </c>
    </row>
    <row r="7" spans="1:13">
      <c r="A7" s="37"/>
      <c r="B7" s="37" t="str">
        <f>IFERROR(VLOOKUP(D7,DB!A:K,11,0),"")</f>
        <v/>
      </c>
      <c r="C7" s="37"/>
      <c r="D7" s="37"/>
      <c r="E7" s="37"/>
      <c r="F7" s="38"/>
      <c r="G7" s="135">
        <f ca="1">IFERROR(NOW()-F7,"")</f>
        <v>45993.860276504631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45993.860276504631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45993.860276504631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45993.860276504631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45993.860276504631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45993.860276504631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45993.860276504631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45993.860276504631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45993.860276504631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45993.860276504631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45993.860276504631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45993.860276504631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45993.860276504631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45993.860276504631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45993.860276504631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45993.860276504631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45993.860276504631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45993.860276504631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45993.860276504631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45993.860276504631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45993.860276504631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45993.860276504631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45993.860276504631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45993.860276504631</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45993.860276504631</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31005</v>
      </c>
      <c r="E2" s="142" t="s">
        <v>39106</v>
      </c>
      <c r="F2" s="121">
        <v>45993.631064814814</v>
      </c>
      <c r="G2" s="72">
        <f ca="1">IFERROR(NOW()-F2,"-")</f>
        <v>0.22921168981702067</v>
      </c>
      <c r="H2" s="121">
        <v>45993.631064814814</v>
      </c>
      <c r="I2" s="119" t="str">
        <f>IFERROR(VLOOKUP(D2,DB!A:F,6,0),"")</f>
        <v>SCECO+STB</v>
      </c>
      <c r="J2" s="119" t="str">
        <f>IFERROR(VLOOKUP(D2,DB!A:G,7,0),"")</f>
        <v>Good</v>
      </c>
      <c r="K2" s="122" t="s">
        <v>39215</v>
      </c>
      <c r="L2" s="137" t="str">
        <f>IFERROR(VLOOKUP(D2,DB!A:I,9,0),"")</f>
        <v>Latis</v>
      </c>
    </row>
    <row r="3" spans="1:16382" ht="31.5" customHeight="1">
      <c r="A3" s="118"/>
      <c r="B3" s="119" t="str">
        <f>IFERROR(VLOOKUP(D3,DB!A:K,11,0),"")</f>
        <v/>
      </c>
      <c r="C3" s="120"/>
      <c r="D3" s="119"/>
      <c r="E3" s="142"/>
      <c r="F3" s="121"/>
      <c r="G3" s="72">
        <f ca="1">IFERROR(NOW()-F3,"-")</f>
        <v>45993.860276504631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45993.860276504631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45993.860276504631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45993.860276504631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45993.860276504631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45993.860276504631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45993.860276504631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45993.860276504631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45993.860276504631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45993.860276504631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45993.860276504631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45993.860276504631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45993.860276504631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45993.860276504631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45993.860276504631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45993.860276504631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45993.860276504631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45993.860276504631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45993.860276504631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45993.860276504631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45993.860276504631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45993.860276504631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45993.860276504631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45993.860276504631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45993.860276504631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45993.860276504631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45993.860276504631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45993.860276504631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45993.860276504631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45993.860276504631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45993.860276504631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45993.860276504631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45993.860276504631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45993.860276504631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45993.860276504631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45993.860276504631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45993.860276504631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45993.860276504631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45993.860276504631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45993.860276504631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45993.860276504631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45993.860276504631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45993.860276504631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45993.860276504631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45993.860276504631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45993.860276504631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45993.860276504631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45993.860276504631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45993.860276504631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45993.860276504631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45993.860276504631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45993.860276504631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45993.860276504631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45993.860276504631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45993.860276504631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45993.860276504631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45993.860276504631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45993.860276504631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45993.860276504631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45993.860276504631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45993.860276504631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45993.860276504631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45993.860276504631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45993.860276504631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45993.860276504631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45993.860276504631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45993.860276504631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45993.860276504631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45993.860276504631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45993.860276504631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45993.860276504631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45993.860276504631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45993.860276504631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45993.860276504631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45993.860276504631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45993.860276504631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45993.860276504631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45993.860276504631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45993.860276504631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45993.860276504631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45993.860276504631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45993.860276504631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45993.860276504631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45993.860276504631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45993.860276504631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45993.860276504631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45993.860276504631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45993.860276504631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45993.860276504631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45993.860276504631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45993.860276504631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45993.860276504631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45993.860276504631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45993.860276504631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45993.860276504631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45993.860276504631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45993.860276504631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45993.860276504631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45993.860276504631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45993.860276504631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45993.860276504631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45993.860276504631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45993.860276504631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45993.860276504631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45993.860276504631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45993.860276504631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45993.860276504631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45993.860276504631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45993.860276504631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45993.860276504631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45993.860276504631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45993.860276504631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45993.860276504631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45993.860276504631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45993.860276504631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45993.860276504631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45993.860276504631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45993.860276504631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45993.860276504631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45993.860276504631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45993.860276504631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45993.860276504631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45993.860276504631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45993.860276504631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45993.860276504631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45993.860276504631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45993.860276504631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45993.860276504631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45993.860276504631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45993.860276504631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45993.860276504631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45993.860276504631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45993.860276504631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45993.860276504631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45993.860276504631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45993.860276504631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45993.860276504631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45993.860276504631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45993.860276504631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45993.860276504631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45993.860276504631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45993.860276504631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45993.860276504631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45993.860276504631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45993.860276504631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45993.860276504631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45993.860276504631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45993.860276504631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45993.860276504631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45993.860276504631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45993.860276504631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45993.860276504631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45993.860276504631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45993.860276504631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45993.860276504631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45993.860276504631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45993.860276504631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45993.860276504631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45993.860276504631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45993.860276504631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45993.860276504631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45993.860276504631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45993.860276504631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45993.860276504631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45993.860276504631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45993.860276504631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45993.860276504631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45993.860276504631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45993.860276504631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45993.860276504631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45993.860276504631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45993.860276504631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45993.860276504631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45993.860276504631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45993.860276504631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45993.860276504631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45993.860276504631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45993.860276504631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45993.860276504631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45993.860276504631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45993.860276504631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45993.860276504631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45993.860276504631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45993.860276504631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45993.860276504631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45993.860276504631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45993.860276504631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45993.860276504631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45993.860276504631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45993.860276504631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45993.860276504631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45993.860276504631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45993.860276504631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45993.860276504631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45993.860276504631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45993.860276504631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45993.860276504631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45993.860276504631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45993.860276504631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45993.860276504631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45993.860276504631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45993.860276504631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45993.860276504631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45993.860276504631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45993.860276504631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45993.860276504631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45993.860276504631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45993.860276504631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45993.860276504631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45993.860276504631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45993.860276504631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45993.860276504631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45993.860276504631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45993.860276504631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45993.860276504631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45993.860276504631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45993.860276504631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45993.860276504631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45993.860276504631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45993.860276504631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45993.860276504631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45993.860276504631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45993.860276504631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45993.860276504631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45993.860276504631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45993.860276504631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45993.860276504631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45993.860276504631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45993.860276504631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45993.860276504631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45993.860276504631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45993.860276504631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45993.860276504631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45993.860276504631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45993.860276504631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45993.860276504631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45993.860276504631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45993.860276504631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45993.860276504631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45993.860276504631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45993.860276504631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45993.860276504631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45993.860276504631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45993.860276504631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45993.860276504631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45993.860276504631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45993.860276504631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45993.860276504631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45993.860276504631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45993.860276504631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45993.860276504631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45993.860276504631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45993.860276504631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45993.860276504631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45993.860276504631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45993.860276504631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45993.860276504631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45993.860276504631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45993.860276504631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45993.860276504631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45993.860276504631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45993.860276504631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45993.860276504631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45993.860276504631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45993.860276504631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45993.860276504631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45993.860276504631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45993.860276504631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45993.860276504631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45993.860276504631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45993.860276504631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45993.860276504631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45993.860276504631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45993.860276504631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45993.860276504631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45993.860276504631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45993.860276504631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45993.860276504631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45993.860276504631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45993.860276504631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45993.860276504631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45993.860276504631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45993.860276504631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45993.860276504631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45993.860276504631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45993.860276504631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45993.860276504631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45993.860276504631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45993.860276504631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45993.860276504631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45993.860276504631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45993.860276504631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45993.860276504631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45993.860276504631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45993.860276504631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45993.860276504631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45993.860276504631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45993.860276504631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45993.860276504631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45993.860276504631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45993.860276504631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45993.860276504631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45993.860276504631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45993.860276504631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45993.860276504631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45993.860276504631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45993.860276504631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45993.860276504631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45993.860276504631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45993.860276504631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45993.860276504631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45993.860276504631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45993.860276504631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45993.860276504631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45993.860276504631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45993.860276504631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45993.860276504631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45993.860276504631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45993.860276504631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45993.860276504631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45993.860276504631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45993.860276504631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45993.860276504631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45993.860276504631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45993.860276504631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45993.860276504631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45993.860276504631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45993.860276504631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45993.860276504631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45993.860276504631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45993.860276504631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45993.860276504631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45993.860276504631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45993.860276504631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45993.860276504631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45993.860276504631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45993.860276504631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45993.860276504631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45993.860276504631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45993.860276504631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45993.860276504631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45993.860276504631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45993.860276504631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45993.860276504631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45993.860276504631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45993.860276504631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45993.860276504631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45993.860276504631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45993.860276504631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45993.860276504631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45993.860276504631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45993.860276504631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45993.860276504631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45993.860276504631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45993.860276504631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45993.860276504631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45993.860276504631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45993.860276504631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45993.860276504631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45993.860276504631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45993.860276504631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45993.860276504631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45993.860276504631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45993.860276504631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45993.860276504631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45993.860276504631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45993.860276504631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45993.860276504631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45993.860276504631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45993.860276504631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45993.860276504631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45993.860276504631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45993.860276504631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45993.860276504631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45993.860276504631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45993.860276504631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45993.860276504631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45993.860276504631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45993.860276504631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45993.860276504631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45993.860276504631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45993.860276504631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45993.860276504631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45993.860276504631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45993.860276504631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45993.860276504631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45993.860276504631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45993.860276504631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45993.860276504631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45993.860276504631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45993.860276504631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45993.860276504631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45993.860276504631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45993.860276504631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45993.860276504631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45993.860276504631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45993.860276504631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45993.860276504631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45993.860276504631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45993.860276504631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45993.860276504631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45993.860276504631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45993.860276504631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45993.860276504631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45993.860276504631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45993.860276504631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45993.860276504631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45993.860276504631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45993.860276504631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45993.860276504631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45993.860276504631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45993.860276504631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45993.860276504631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45993.860276504631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45993.860276504631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45993.860276504631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45993.860276504631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45993.860276504631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45993.860276504631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45993.860276504631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45993.860276504631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45993.860276504631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45993.860276504631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45993.860276504631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45993.860276504631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45993.860276504631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45993.860276504631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45993.860276504631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45993.860276504631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45993.860276504631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45993.860276504631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45993.860276504631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45993.860276504631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45993.860276504631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45993.860276504631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45993.860276504631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45993.860276504631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45993.860276504631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45993.860276504631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45993.860276504631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45993.860276504631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45993.860276504631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45993.860276504631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45993.860276504631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45993.860276504631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45993.860276504631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45993.860276504631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45993.860276504631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45993.860276504631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45993.860276504631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45993.860276504631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45993.860276504631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45993.860276504631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45993.860276504631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45993.860276504631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45993.860276504631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45993.860276504631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2025-12-02T17:39:23Z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