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89" documentId="120_S{2AC9BD13-BADA-5192-A53E-5A8FF88502F6}" xr6:coauthVersionLast="47" xr6:coauthVersionMax="47" xr10:uidLastSave="{11029A98-081D-4A8E-8733-DE1F5ECE9B9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<sst xmlns="http://schemas.openxmlformats.org/spreadsheetml/2006/main" count="180302" uniqueCount="39134">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</sst>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325.57113819444203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45988.519564120368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45988.519564120368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45988.519564120368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45988.519564120368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45988.519564120368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45988.519564120368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45988.519564120368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45988.519564120368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45988.519564120368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45988.519564120368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45988.519564120368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45988.519564120368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45988.519564120368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45988.519564120368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45988.519564120368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45988.519564120368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45988.519564120368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45988.519564120368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45988.519564120368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45988.519564120368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45988.519564120368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45988.519564120368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45988.519564120368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45988.519564120368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45988.519564120368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45988.519564120368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45988.519564120368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45988.519564120368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45988.519564120368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45988.519564120368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45988.519564120368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45988.519564120368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45988.519564120368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45988.519564120368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45988.519564120368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45988.519564120368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45988.519564120368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45988.519564120368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45988.519564120368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163.51972615740669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4.132145138886699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0.17296689814247657</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0.11899699073546799</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45988.519564120368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45988.519564120368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45988.519564120368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45988.519564120368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45988.519564120368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45988.519564120368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45988.519564120368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45988.519564120368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45988.519564120368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45988.519564120368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45988.519564120368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45988.519564120368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45988.519564120368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45988.519564120368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45988.519564120368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45988.519564120368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45988.519564120368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45988.519564120368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45988.519564120368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45988.519564120368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45988.519564120368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45988.519564120368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45988.519564120368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45988.519564120368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45988.519564120368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45988.519564120368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45988.519564120368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45988.519564120368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45988.519564120368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45988.519564120368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45988.519564120368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45988.519564120368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45988.519564120368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45988.519564120368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45988.519564120368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45988.519564120368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45988.519564120368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45988.519564120368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45988.519564120368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45988.519564120368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45988.519564120368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45988.519564120368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45988.519564120368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45988.519564120368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45988.519564120368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45988.519564120368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45988.519564120368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45988.519564120368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45988.519564120368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45988.519564120368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45988.519564120368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45988.519564120368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45988.519564120368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45988.519564120368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45988.519564120368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45988.519564120368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45988.519564120368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45988.519564120368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45988.519564120368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45988.519564120368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45988.519564120368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45988.519564120368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45988.519564120368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45988.519564120368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45988.519564120368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45988.519564120368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45988.519564120368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45988.519564120368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45988.519564120368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45988.519564120368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45988.519564120368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45988.519564120368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45988.519564120368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45988.519564120368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45988.519564120368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45988.519564120368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45988.519564120368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45988.519564120368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45988.519564120368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45988.519564120368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45988.519564120368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45988.519564120368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45988.519564120368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45988.519564120368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45988.519564120368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45988.519564120368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45988.519564120368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45988.519564120368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45988.519564120368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3.8152083332533948E-2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45988.519564120368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45988.519564120368</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45988.519564120368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45988.519564120368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45988.519564120368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45988.519564120368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45988.519564120368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45988.519564120368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45988.519564120368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45988.519564120368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45988.519564120368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45988.519564120368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45988.519564120368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45988.519564120368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45988.519564120368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45988.519564120368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45988.519564120368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45988.519564120368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45988.519564120368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45988.519564120368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45988.519564120368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45988.519564120368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45988.519564120368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45988.519564120368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45988.519564120368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45988.519564120368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45988.519564120368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45988.519564120368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45988.519564120368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45988.519564120368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45988.519564120368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45988.519564120368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45988.519564120368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45988.519564120368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45988.519564120368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45988.519564120368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45988.519564120368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45988.519564120368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45988.519564120368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45988.519564120368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45988.519564120368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45988.519564120368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45988.519564120368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45988.519564120368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45988.519564120368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45988.519564120368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45988.519564120368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45988.519564120368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45988.519564120368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45988.519564120368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45988.519564120368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45988.519564120368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45988.519564120368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45988.519564120368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45988.519564120368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45988.519564120368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45988.519564120368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45988.519564120368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45988.519564120368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45988.519564120368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45988.519564120368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45988.519564120368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45988.519564120368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45988.519564120368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45988.519564120368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45988.519564120368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45988.519564120368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45988.519564120368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45988.519564120368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45988.519564120368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45988.519564120368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45988.519564120368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45988.519564120368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45988.519564120368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45988.519564120368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45988.519564120368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45988.519564120368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45988.519564120368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45988.519564120368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45988.519564120368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45988.519564120368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45988.519564120368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45988.519564120368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45988.519564120368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45988.519564120368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45988.519564120368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45988.519564120368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45988.519564120368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45988.519564120368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45988.519564120368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45988.519564120368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45988.519564120368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45988.519564120368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45988.519564120368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45988.519564120368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45988.519564120368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45988.519564120368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45988.519564120368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45988.519564120368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45988.519564120368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45988.519564120368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45988.519564120368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45988.519564120368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45988.519564120368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45988.519564120368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45988.519564120368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45988.519564120368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45988.519564120368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45988.519564120368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45988.519564120368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45988.519564120368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45988.519564120368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45988.519564120368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45988.519564120368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45988.519564120368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45988.519564120368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45988.519564120368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45988.519564120368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45988.519564120368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45988.519564120368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45988.519564120368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45988.519564120368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45988.519564120368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45988.519564120368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45988.519564120368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45988.519564120368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45988.519564120368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45988.519564120368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45988.519564120368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45988.519564120368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45988.519564120368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45988.519564120368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45988.519564120368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45988.519564120368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45988.519564120368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45988.519564120368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45988.519564120368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45988.519564120368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45988.519564120368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45988.519564120368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45988.519564120368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45988.519564120368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45988.519564120368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45988.519564120368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45988.519564120368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45988.519564120368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45988.519564120368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45988.519564120368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45988.519564120368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45988.519564120368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45988.519564120368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45988.519564120368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45988.519564120368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45988.519564120368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45988.519564120368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45988.519564120368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45988.519564120368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45988.519564120368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45988.519564120368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45988.519564120368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45988.519564120368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45988.519564120368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45988.519564120368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45988.519564120368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45988.519564120368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45988.519564120368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45988.519564120368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45988.519564120368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45988.519564120368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45988.519564120368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45988.519564120368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45988.519564120368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45988.519564120368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45988.519564120368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45988.519564120368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45988.519564120368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45988.519564120368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45988.519564120368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45988.519564120368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45988.519564120368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45988.519564120368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45988.519564120368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45988.519564120368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45988.519564120368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45988.519564120368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45988.519564120368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45988.519564120368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45988.519564120368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45988.519564120368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45988.519564120368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45988.519564120368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45988.519564120368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45988.519564120368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45988.519564120368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45988.519564120368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45988.519564120368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45988.519564120368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45988.519564120368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45988.519564120368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45988.519564120368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45988.519564120368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45988.519564120368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45988.519564120368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45988.519564120368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45988.519564120368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45988.519564120368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45988.519564120368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45988.519564120368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45988.519564120368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45988.519564120368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45988.519564120368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45988.519564120368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45988.519564120368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45988.519564120368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45988.519564120368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45988.519564120368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45988.519564120368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45988.519564120368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45988.519564120368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45988.519564120368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45988.519564120368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45988.519564120368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45988.519564120368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45988.519564120368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45988.519564120368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45988.519564120368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45988.519564120368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45988.519564120368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45988.519564120368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45988.519564120368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45988.519564120368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45988.519564120368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45988.519564120368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45988.519564120368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45988.519564120368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45988.519564120368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45988.519564120368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45988.519564120368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45988.519564120368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45988.519564120368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45988.519564120368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45988.519564120368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45988.519564120368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45988.519564120368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45988.519564120368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45988.519564120368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45988.519564120368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45988.519564120368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45988.519564120368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45988.519564120368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45988.519564120368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45988.519564120368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45988.519564120368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45988.519564120368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45988.519564120368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45988.519564120368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45988.519564120368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45988.519564120368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45988.519564120368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45988.519564120368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45988.519564120368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45988.519564120368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45988.519564120368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45988.519564120368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45988.519564120368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45988.519564120368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45988.519564120368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45988.519564120368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45988.519564120368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45988.519564120368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45988.519564120368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45988.519564120368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45988.519564120368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45988.519564120368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45988.519564120368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45988.519564120368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45988.519564120368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45988.519564120368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45988.519564120368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45988.519564120368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45988.519564120368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45988.519564120368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45988.519564120368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45988.519564120368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45988.519564120368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45988.519564120368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45988.519564120368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45988.519564120368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45988.519564120368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45988.519564120368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45988.519564120368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45988.519564120368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45988.519564120368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45988.519564120368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45988.519564120368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45988.519564120368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45988.519564120368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45988.519564120368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45988.519564120368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45988.519564120368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45988.519564120368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45988.519564120368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45988.519564120368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45988.519564120368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45988.519564120368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45988.519564120368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45988.519564120368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45988.519564120368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45988.519564120368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45988.519564120368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45988.519564120368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45988.519564120368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45988.519564120368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45988.519564120368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45988.519564120368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45988.519564120368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45988.519564120368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45988.519564120368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45988.519564120368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45988.519564120368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45988.519564120368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45988.519564120368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45988.519564120368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45988.519564120368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45988.519564120368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45988.519564120368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45988.519564120368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45988.519564120368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45988.519564120368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45988.519564120368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45988.519564120368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45988.519564120368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45988.519564120368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45988.519564120368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45988.519564120368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45988.519564120368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45988.519564120368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45988.519564120368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45988.519564120368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45988.519564120368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45988.519564120368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45988.519564120368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45988.519564120368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45988.519564120368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45988.519564120368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45988.519564120368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45988.519564120368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45988.519564120368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45988.519564120368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45988.519564120368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45988.519564120368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45988.519564120368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45988.519564120368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45988.519564120368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45988.519564120368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45988.519564120368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45988.519564120368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45988.519564120368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45988.519564120368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45988.519564120368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45988.519564120368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45988.519564120368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45988.519564120368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45988.519564120368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45988.519564120368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45988.519564120368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45988.519564120368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45988.519564120368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45988.519564120368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45988.519564120368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45988.519564120368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45988.519564120368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45988.519564120368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45988.519564120368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45988.519564120368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45988.519564120368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45988.519564120368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45988.519564120368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45988.519564120368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45988.519564120368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45988.519564120368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45988.519564120368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45988.519564120368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45988.519564120368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45988.519564120368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45988.519564120368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45988.519564120368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45988.519564120368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45988.519564120368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45988.519564120368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45988.519564120368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45988.519564120368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45988.519564120368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45988.519564120368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45988.519564120368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45988.519564120368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45988.519564120368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45988.519564120368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45988.519564120368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45988.519564120368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45988.519564120368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45988.519564120368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45988.519564120368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45988.519564120368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45988.519564120368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45988.519564120368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45988.519564120368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45988.519564120368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45988.519564120368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45988.519564120368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45988.519564120368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45988.519564120368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45988.519564120368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45988.519564120368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45988.519564120368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45988.519564120368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45988.519564120368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45988.519564120368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45988.519564120368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45988.519564120368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45988.519564120368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45988.519564120368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45988.519564120368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45988.519564120368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45988.519564120368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45988.519564120368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45988.519564120368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45988.519564120368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45988.519564120368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45988.519564120368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45988.519564120368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45988.519564120368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45988.519564120368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45988.519564120368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45988.519564120368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45988.519564120368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45988.519564120368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45988.519564120368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45988.519564120368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45988.519564120368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45988.519564120368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45988.519564120368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45988.519564120368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45988.519564120368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45988.519564120368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45988.519564120368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45988.519564120368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45988.519564120368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45988.519564120368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45988.519564120368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45988.519564120368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45988.519564120368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45988.519564120368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45988.519564120368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45988.519564120368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45988.519564120368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45988.519564120368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45988.519564120368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45988.519564120368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45988.519564120368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45988.519564120368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45988.519564120368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45988.519564120368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45988.519564120368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45988.519564120368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45988.519564120368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45988.519564120368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45988.519564120368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45988.519564120368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45988.519564120368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45988.519564120368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45988.519564120368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45988.519564120368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45988.519564120368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45988.519564120368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45988.519564120368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45988.519564120368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45988.519564120368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45988.519564120368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45988.519564120368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45988.519564120368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45988.519564120368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45988.519564120368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45988.519564120368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45988.519564120368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45988.519564120368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45988.519564120368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45988.519564120368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45988.519564120368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45988.519564120368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45988.519564120368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45988.519564120368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45988.519564120368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45988.519564120368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45988.519564120368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45988.519564120368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45988.519564120368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45988.519564120368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45988.519564120368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45988.519564120368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45988.519564120368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45988.519564120368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45988.519564120368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45988.519564120368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45988.519564120368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45988.519564120368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45988.519564120368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45988.519564120368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45988.519564120368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45988.519564120368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45988.519564120368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45988.519564120368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45988.519564120368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45988.519564120368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45988.519564120368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45988.519564120368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45988.519564120368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45988.519564120368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45988.519564120368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45988.519564120368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45988.519564120368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45988.519564120368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45988.519564120368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45988.519564120368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45988.519564120368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45988.519564120368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45988.519564120368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45988.519564120368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45988.519564120368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45988.519564120368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45988.519564120368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45988.519564120368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45988.519564120368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45988.519564120368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45988.519564120368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45988.519564120368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45988.519564120368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45988.519564120368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45988.519564120368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45988.519564120368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45988.519564120368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45988.519564120368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45988.519564120368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45988.519564120368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45988.519564120368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45988.519564120368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45988.519564120368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45988.519564120368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45988.519564120368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45988.519564120368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45988.519564120368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45988.519564120368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45988.519564120368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45988.519564120368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45988.519564120368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45988.519564120368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45988.519564120368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45988.519564120368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45988.519564120368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45988.519564120368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45988.519564120368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45988.519564120368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45988.519564120368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45988.519564120368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45988.519564120368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45988.519564120368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45988.519564120368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45988.519564120368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45988.519564120368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45988.519564120368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45988.519564120368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45988.519564120368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45988.519564120368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45988.519564120368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45988.519564120368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45988.519564120368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45988.519564120368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45988.519564120368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45988.519564120368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45988.519564120368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45988.519564120368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45988.519564120368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45988.519564120368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45988.519564120368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45988.519564120368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45988.519564120368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45988.519564120368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45988.519564120368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45988.519564120368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45988.519564120368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45988.519564120368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45988.519564120368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45988.519564120368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45988.519564120368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45988.519564120368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45988.519564120368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45988.519564120368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45988.519564120368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45988.519564120368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45988.519564120368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45988.519564120368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45988.519564120368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45988.519564120368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45988.519564120368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45988.519564120368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45988.519564120368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45988.519564120368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45988.519564120368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45988.519564120368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45988.519564120368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45988.519564120368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45988.519564120368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45988.519564120368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45988.519564120368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45988.519564120368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45988.519564120368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45988.519564120368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45988.519564120368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45988.519564120368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45988.519564120368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45988.519564120368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45988.519564120368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45988.519564120368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45988.519564120368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45988.519564120368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45988.519564120368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45988.519564120368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45988.519564120368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45988.519564120368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45988.519564120368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45988.519564120368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45988.519564120368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45988.519564120368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45988.519564120368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45988.519564120368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45988.519564120368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45988.519564120368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45988.519564120368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45988.519564120368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45988.519564120368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45988.519564120368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45988.519564120368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45988.519564120368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45988.519564120368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45988.519564120368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45988.519564120368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45988.519564120368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45988.519564120368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45988.519564120368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45988.519564120368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45988.519564120368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45988.519564120368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45988.519564120368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45988.519564120368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45988.519564120368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45988.519564120368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45988.519564120368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45988.519564120368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45988.519564120368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45988.519564120368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45988.519564120368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45988.519564120368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45988.519564120368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45988.519564120368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45988.519564120368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45988.519564120368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45988.519564120368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45988.519564120368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45988.519564120368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45988.519564120368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45988.519564120368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45988.519564120368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45988.519564120368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45988.519564120368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45988.519564120368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45988.519564120368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45988.519564120368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45988.519564120368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45988.519564120368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45988.519564120368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45988.519564120368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45988.519564120368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45988.519564120368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45988.519564120368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45988.519564120368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45988.519564120368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45988.519564120368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45988.519564120368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45988.519564120368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45988.519564120368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45988.519564120368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45988.519564120368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45988.519564120368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45988.519564120368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45988.519564120368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45988.519564120368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45988.519564120368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45988.519564120368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45988.519564120368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45988.519564120368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45988.519564120368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45988.519564120368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45988.519564120368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45988.519564120368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45988.519564120368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45988.519564120368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45988.519564120368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45988.519564120368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45988.519564120368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45988.519564120368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45988.519564120368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45988.519564120368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45988.519564120368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45988.519564120368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45988.519564120368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45988.519564120368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45988.519564120368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45988.519564120368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45988.519564120368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45988.519564120368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45988.519564120368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45988.519564120368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45988.519564120368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45988.519564120368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45988.519564120368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45988.519564120368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45988.519564120368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45988.519564120368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45988.519564120368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45988.519564120368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45988.519564120368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45988.519564120368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45988.519564120368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45988.519564120368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45988.519564120368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45988.519564120368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45988.519564120368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45988.519564120368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45988.519564120368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45988.519564120368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45988.519564120368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45988.519564120368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45988.519564120368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45988.519564120368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45988.519564120368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45988.519564120368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45988.519564120368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45988.519564120368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45988.519564120368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45988.519564120368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45988.519564120368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45988.519564120368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45988.519564120368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45988.519564120368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45988.519564120368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45988.519564120368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45988.519564120368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45988.519564120368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45988.519564120368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45988.519564120368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45988.519564120368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45988.519564120368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45988.519564120368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45988.519564120368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45988.519564120368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45988.519564120368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45988.519564120368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45988.519564120368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45988.519564120368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45988.519564120368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45988.519564120368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45988.519564120368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45988.519564120368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45988.519564120368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45988.519564120368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45988.519564120368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45988.519564120368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45988.519564120368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45988.519564120368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45988.519564120368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45988.519564120368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45988.519564120368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45988.519564120368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45988.519564120368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45988.519564120368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45988.519564120368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45988.519564120368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45988.519564120368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45988.519564120368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45988.519564120368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45988.519564120368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45988.519564120368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45988.519564120368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45988.519564120368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45988.519564120368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45988.519564120368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45988.519564120368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45988.519564120368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45988.519564120368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45988.519564120368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45988.519564120368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45988.519564120368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45988.519564120368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45988.519564120368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45988.519564120368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45988.519564120368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45988.519564120368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45988.519564120368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45988.519564120368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45988.519564120368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45988.519564120368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45988.519564120368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45988.519564120368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45988.519564120368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45988.519564120368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45988.519564120368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45988.519564120368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45988.519564120368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45988.519564120368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45988.519564120368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45988.519564120368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45988.519564120368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45988.519564120368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45988.519564120368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45988.519564120368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45988.519564120368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45988.519564120368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45988.519564120368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45988.519564120368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45988.519564120368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45988.519564120368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45988.519564120368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45988.519564120368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45988.519564120368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45988.519564120368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45988.519564120368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45988.519564120368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45988.519564120368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45988.519564120368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45988.519564120368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45988.519564120368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45988.519564120368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45988.519564120368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45988.519564120368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45988.519564120368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45988.519564120368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45988.519564120368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45988.519564120368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45988.519564120368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45988.519564120368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45988.519564120368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45988.519564120368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45988.519564120368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45988.519564120368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45988.519564120368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45988.519564120368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45988.519564120368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45988.519564120368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45988.519564120368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45988.519564120368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45988.519564120368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45988.519564120368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45988.519564120368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45988.519564120368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45988.519564120368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45988.519564120368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45988.519564120368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45988.519564120368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45988.519564120368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45988.519564120368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45988.519564120368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45988.519564120368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45988.519564120368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45988.519564120368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45988.519564120368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45988.519564120368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45988.519564120368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45988.519564120368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45988.519564120368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45988.519564120368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45988.519564120368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45988.519564120368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45988.519564120368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45988.519564120368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45988.519564120368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45988.519564120368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45988.519564120368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45988.519564120368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45988.519564120368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45988.519564120368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45988.519564120368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45988.519564120368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45988.519564120368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45988.519564120368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45988.519564120368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45988.519564120368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45988.519564120368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45988.519564120368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45988.519564120368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45988.519564120368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45988.519564120368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45988.519564120368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45988.519564120368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45988.519564120368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45988.519564120368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45988.519564120368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45988.519564120368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45988.519564120368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45988.519564120368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45988.519564120368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45988.519564120368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45988.519564120368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45988.519564120368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45988.519564120368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45988.519564120368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45988.519564120368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45988.519564120368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45988.519564120368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45988.519564120368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45988.519564120368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45988.519564120368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45988.519564120368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45988.519564120368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45988.519564120368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45988.519564120368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45988.519564120368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45988.519564120368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45988.519564120368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45988.519564120368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45988.519564120368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45988.519564120368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45988.519564120368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45988.519564120368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45988.519564120368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45988.519564120368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45988.519564120368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45988.519564120368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45988.519564120368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45988.519564120368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45988.519564120368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45988.519564120368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45988.519564120368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45988.519564120368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45988.519564120368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45988.519564120368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45988.519564120368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45988.519564120368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45988.519564120368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45988.519564120368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45988.519564120368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45988.519564120368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45988.519564120368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45988.519564120368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285.03884652777197</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0.1501196759272716</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45988.519564120368</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7.4633564814575948E-2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7.7677546294580679E-2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45988.519564120368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45988.519564120368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45988.519564120368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45988.519564120368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45988.519564120368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45988.519564120368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45988.519564120368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45988.519564120368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45988.519564120368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45988.519564120368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45988.519564120368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45988.519564120368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45988.519564120368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45988.519564120368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45988.519564120368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45988.519564120368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45988.519564120368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45988.519564120368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45988.519564120368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45988.519564120368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45988.519564120368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45988.519564120368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45988.519564120368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45988.519564120368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45988.519564120368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45988.519564120368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45988.519564120368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45988.519564120368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45988.519564120368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45988.519564120368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45988.519564120368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45988.519564120368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45988.519564120368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45988.519564120368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45988.519564120368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45988.519564120368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45988.519564120368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45988.519564120368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45988.519564120368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45988.519564120368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45988.519564120368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45988.519564120368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45988.519564120368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45988.519564120368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45988.519564120368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45988.519564120368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45988.519564120368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45988.519564120368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45988.519564120368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45988.519564120368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45988.519564120368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45988.519564120368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45988.519564120368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45988.519564120368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45988.519564120368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45988.519564120368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45988.519564120368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45988.519564120368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45988.519564120368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45988.519564120368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45988.519564120368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45988.519564120368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45988.519564120368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45988.519564120368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45988.519564120368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45988.519564120368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45988.519564120368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45988.519564120368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45988.519564120368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45988.519564120368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45988.519564120368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45988.519564120368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45988.519564120368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45988.519564120368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45988.519564120368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45988.519564120368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45988.519564120368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45988.519564120368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45988.519564120368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45988.519564120368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45988.519564120368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45988.519564120368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45988.519564120368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45988.519564120368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45988.519564120368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45988.519564120368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45988.519564120368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45988.519564120368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45988.519564120368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45988.519564120368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45988.519564120368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45988.519564120368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45988.519564120368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45988.519564120368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45988.519564120368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45988.519564120368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45988.519564120368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45988.519564120368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45988.519564120368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45988.519564120368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45988.519564120368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45988.519564120368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45988.519564120368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45988.519564120368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45988.519564120368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45988.519564120368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45988.519564120368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45988.519564120368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45988.519564120368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45988.519564120368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45988.519564120368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45988.519564120368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45988.519564120368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45988.519564120368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45988.519564120368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45988.519564120368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45988.519564120368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45988.519564120368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45988.519564120368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45988.519564120368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45988.519564120368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45988.519564120368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45988.519564120368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45988.519564120368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45988.519564120368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45988.519564120368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45988.519564120368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45988.519564120368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45988.519564120368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45988.519564120368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45988.519564120368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45988.519564120368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45988.519564120368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45988.519564120368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45988.519564120368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45988.519564120368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45988.519564120368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45988.519564120368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45988.519564120368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45988.519564120368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45988.519564120368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45988.519564120368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45988.519564120368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45988.519564120368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45988.519564120368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45988.519564120368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45988.519564120368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45988.519564120368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45988.519564120368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45988.519564120368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45988.519564120368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45988.519564120368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45988.519564120368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45988.519564120368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45988.519564120368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45988.519564120368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45988.519564120368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45988.519564120368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45988.519564120368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45988.519564120368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45988.519564120368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45988.519564120368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45988.519564120368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45988.519564120368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45988.519564120368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45988.519564120368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45988.519564120368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45988.519564120368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45988.519564120368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45988.519564120368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45988.519564120368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45988.519564120368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45988.519564120368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45988.519564120368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45988.519564120368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45988.519564120368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45988.519564120368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45988.519564120368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45988.519564120368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45988.519564120368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45988.519564120368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45988.519564120368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45988.519564120368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45988.519564120368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45988.519564120368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45988.519564120368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45988.519564120368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45988.519564120368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45988.519564120368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45988.519564120368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45988.519564120368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45988.519564120368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45988.519564120368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45988.519564120368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45988.519564120368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45988.519564120368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45988.519564120368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45988.519564120368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45988.519564120368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45988.519564120368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45988.519564120368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45988.519564120368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45988.519564120368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45988.519564120368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45988.519564120368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45988.519564120368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45988.519564120368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45988.519564120368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45988.519564120368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45988.519564120368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45988.519564120368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45988.519564120368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45988.519564120368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45988.519564120368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45988.519564120368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45988.519564120368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45988.519564120368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45988.519564120368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45988.519564120368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45988.519564120368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45988.519564120368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45988.519564120368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45988.519564120368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45988.519564120368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45988.519564120368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45988.519564120368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45988.519564120368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45988.519564120368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45988.519564120368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45988.519564120368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45988.519564120368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45988.519564120368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45988.519564120368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45988.519564120368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45988.519564120368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45988.519564120368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45988.519564120368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45988.519564120368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45988.519564120368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45988.519564120368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45988.519564120368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45988.519564120368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45988.519564120368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45988.519564120368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45988.519564120368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45988.519564120368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45988.519564120368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45988.519564120368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45988.519564120368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45988.519564120368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45988.519564120368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45988.519564120368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45988.519564120368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45988.519564120368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45988.519564120368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45988.519564120368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45988.519564120368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45988.519564120368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45988.519564120368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45988.519564120368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45988.519564120368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45988.519564120368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45988.519564120368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45988.519564120368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45988.519564120368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45988.519564120368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45988.519564120368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45988.519564120368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45988.519564120368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45988.519564120368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45988.519564120368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45988.519564120368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45988.519564120368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45988.519564120368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45988.519564120368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45988.519564120368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45988.519564120368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45988.519564120368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45988.519564120368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45988.519564120368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45988.519564120368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45988.519564120368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45988.519564120368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45988.519564120368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45988.519564120368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45988.519564120368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45988.519564120368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45988.519564120368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45988.519564120368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45988.519564120368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45988.519564120368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45988.519564120368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45988.519564120368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45988.519564120368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45988.519564120368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45988.519564120368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45988.519564120368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45988.519564120368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45988.519564120368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45988.519564120368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45988.519564120368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45988.519564120368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45988.519564120368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45988.519564120368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45988.519564120368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45988.519564120368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45988.519564120368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45988.519564120368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45988.519564120368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45988.519564120368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45988.519564120368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45988.519564120368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45988.519564120368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45988.519564120368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45988.519564120368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45988.519564120368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45988.519564120368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45988.519564120368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45988.519564120368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45988.519564120368</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96.687503935179848</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62.330686805551522</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39.858453009255754</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7.1462655092545901</v>
      </c>
      <c r="H5" s="119">
        <v>45981.360798611109</v>
      </c>
      <c r="I5" s="106" t="str">
        <f>IFERROR(VLOOKUP(D5,DB!A:F,6,0),"")</f>
        <v>SCECO</v>
      </c>
      <c r="J5" s="106" t="str">
        <f>IFERROR(VLOOKUP(D5,DB!A:G,7,0),"")</f>
        <v>Dead</v>
      </c>
      <c r="K5" s="106" t="s">
        <v>39129</v>
      </c>
      <c r="L5" s="106" t="str">
        <f>IFERROR(VLOOKUP(D5,DB!A:I,9,0),"")</f>
        <v>Latis</v>
      </c>
    </row>
    <row r="6" spans="1:13" s="39" customFormat="1">
      <c r="A6" s="37"/>
      <c r="B6" s="37" t="str">
        <f>IFERROR(VLOOKUP(D6,DB!A:K,11,0),"")</f>
        <v/>
      </c>
      <c r="C6" s="37"/>
      <c r="D6" s="37"/>
      <c r="E6" s="37"/>
      <c r="F6" s="38"/>
      <c r="G6" s="144">
        <f t="shared" ref="G6:G25" ca="1" si="2">IFERROR(NOW()-F6,"")</f>
        <v>45988.519564120368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45988.519564120368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45988.519564120368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45988.519564120368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45988.519564120368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45988.519564120368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45988.519564120368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45988.519564120368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45988.519564120368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45988.519564120368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45988.519564120368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45988.519564120368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45988.519564120368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45988.519564120368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45988.519564120368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45988.519564120368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45988.519564120368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45988.519564120368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45988.519564120368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45988.519564120368</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39130</v>
      </c>
      <c r="B2" s="124" t="str">
        <f>IFERROR(VLOOKUP(D2,DB!A:K,11,0),"")</f>
        <v>R6</v>
      </c>
      <c r="C2" s="103">
        <v>1</v>
      </c>
      <c r="D2" s="124" t="s">
        <v>34020</v>
      </c>
      <c r="E2" s="103" t="s">
        <v>39021</v>
      </c>
      <c r="F2" s="147"/>
      <c r="G2" s="72">
        <f ca="1">IFERROR(NOW()-F2,"-")</f>
        <v>45988.519564120368</v>
      </c>
      <c r="H2" s="147">
        <v>45988.421805555554</v>
      </c>
      <c r="I2" s="124" t="str">
        <f>IFERROR(VLOOKUP(D2,DB!A:F,6,0),"")</f>
        <v>Generator-SG</v>
      </c>
      <c r="J2" s="124" t="str">
        <f>IFERROR(VLOOKUP(D2,DB!A:G,7,0),"")</f>
        <v>Dead</v>
      </c>
      <c r="K2" s="103" t="s">
        <v>39131</v>
      </c>
      <c r="L2" s="128" t="str">
        <f>IFERROR(VLOOKUP(D2,DB!A:I,9,0),"")</f>
        <v>Latis</v>
      </c>
    </row>
    <row r="3" spans="1:16382" ht="31.5" customHeight="1">
      <c r="A3" s="150" t="s">
        <v>39132</v>
      </c>
      <c r="B3" s="124" t="str">
        <f>IFERROR(VLOOKUP(D3,DB!A:K,11,0),"")</f>
        <v>R6</v>
      </c>
      <c r="C3" s="125">
        <v>5</v>
      </c>
      <c r="D3" s="124" t="s">
        <v>29123</v>
      </c>
      <c r="E3" s="106" t="s">
        <v>39021</v>
      </c>
      <c r="F3" s="151">
        <v>45988.443680555552</v>
      </c>
      <c r="G3" s="72">
        <f ca="1">IFERROR(NOW()-F3,"-")</f>
        <v>7.5883564815740101E-2</v>
      </c>
      <c r="H3" s="151">
        <v>45988.439687500002</v>
      </c>
      <c r="I3" s="124" t="str">
        <f>IFERROR(VLOOKUP(D3,DB!A:F,6,0),"")</f>
        <v>SCECO</v>
      </c>
      <c r="J3" s="124" t="str">
        <f>IFERROR(VLOOKUP(D3,DB!A:G,7,0),"")</f>
        <v>Weak+No BB Design</v>
      </c>
      <c r="K3" s="127" t="s">
        <v>39133</v>
      </c>
      <c r="L3" s="128" t="str">
        <f>IFERROR(VLOOKUP(D3,DB!A:I,9,0),"")</f>
        <v>Latis</v>
      </c>
    </row>
    <row r="4" spans="1:16382" ht="31.5" customHeight="1">
      <c r="A4" s="123"/>
      <c r="B4" s="124" t="str">
        <f>IFERROR(VLOOKUP(D4,DB!A:K,11,0),"")</f>
        <v/>
      </c>
      <c r="C4" s="125"/>
      <c r="D4" s="124"/>
      <c r="E4" s="106"/>
      <c r="F4"/>
      <c r="G4" s="72">
        <f ca="1">IFERROR(NOW()-F4,"-")</f>
        <v>45988.519564120368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45988.519564120368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45988.519564120368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45988.519564120368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45988.519564120368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45988.519564120368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45988.519564120368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45988.519564120368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45988.519564120368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45988.519564120368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45988.519564120368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45988.519564120368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45988.519564120368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45988.519564120368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45988.519564120368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45988.519564120368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45988.519564120368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45988.519564120368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45988.519564120368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45988.519564120368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45988.519564120368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45988.519564120368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45988.519564120368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45988.519564120368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45988.519564120368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45988.519564120368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45988.519564120368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45988.519564120368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45988.519564120368</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