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961" documentId="120_S{2AC9BD13-BADA-5192-A53E-5A8FF88502F6}" xr6:coauthVersionLast="47" xr6:coauthVersionMax="47" xr10:uidLastSave="{F9E7839C-E8C8-4C10-A733-FEA7195F26F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<sst xmlns="http://schemas.openxmlformats.org/spreadsheetml/2006/main" count="180285" uniqueCount="39127">
  <si>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</si>
  <si>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</si>
  <si>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</si>
  <si>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</si>
  <si>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</si>
  <si>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</si>
  <si>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</si>
  <si>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</si>
  <si>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</si>
  <si>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</si>
  <si>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</si>
  <si>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</si>
  <si>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</si>
  <si>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</si>
  <si>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</si>
  <si>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</si>
  <si>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</si>
  <si>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</si>
  <si>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</si>
  <si>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</si>
  <si>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</si>
  <si>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</si>
  <si>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</si>
  <si>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</si>
  <si>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</si>
  <si>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</si>
  <si>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</si>
  <si>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</si>
  <si>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</si>
  <si>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</si>
  <si>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</si>
  <si>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</si>
  <si>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</si>
  <si>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</si>
  <si>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</si>
  <si>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</si>
  <si>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</si>
  <si>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</si>
  <si>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</si>
  <si>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</si>
  <si>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</si>
  <si>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</si>
  <si>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</si>
  <si>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</si>
  <si>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</si>
  <si>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</si>
  <si>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</si>
  <si>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</si>
  <si>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</si>
  <si>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</si>
  <si>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</si>
  <si>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</si>
  <si>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</si>
  <si>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</si>
  <si>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</si>
  <si>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</si>
  <si>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</si>
  <si>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</si>
  <si>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</si>
  <si>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</si>
  <si>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</si>
  <si>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</si>
  <si>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</si>
  <si>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</si>
  <si>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</si>
  <si>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</si>
  <si>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</si>
  <si>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</si>
  <si>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</si>
  <si>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</si>
  <si>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</si>
  <si>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</si>
  <si>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</si>
  <si>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</si>
  <si>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</si>
  <si>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</si>
  <si>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</si>
  <si>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</si>
  <si>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</si>
  <si>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</si>
  <si>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</si>
  <si>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</si>
  <si>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</si>
  <si>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</si>
  <si>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</si>
  <si>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</si>
  <si>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</si>
  <si>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</si>
  <si>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</si>
  <si>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</si>
  <si>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</si>
  <si>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</si>
  <si>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</si>
  <si>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</si>
  <si>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</si>
  <si>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</si>
  <si>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</si>
  <si>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</si>
  <si>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</si>
  <si>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</si>
  <si>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</si>
  <si>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</si>
  <si>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</si>
  <si>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</si>
  <si>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</si>
  <si>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</si>
  <si>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</si>
  <si>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</si>
  <si>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</si>
  <si>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</si>
  <si>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</si>
  <si>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</si>
  <si>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</si>
  <si>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</si>
  <si>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</si>
  <si>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</si>
  <si>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</si>
  <si>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</si>
  <si>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</si>
  <si>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</si>
  <si>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</si>
  <si>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</si>
  <si>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</si>
  <si>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</si>
  <si>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</si>
  <si>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</si>
  <si>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</si>
  <si>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</si>
  <si>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</si>
  <si>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</si>
  <si>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</si>
  <si>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</si>
  <si>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</si>
  <si>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</si>
  <si>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</si>
  <si>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</si>
  <si>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</si>
  <si>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</si>
  <si>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</si>
  <si>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</si>
  <si>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</si>
  <si>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</si>
  <si>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</si>
  <si>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</si>
  <si>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</si>
  <si>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</si>
  <si>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</si>
  <si>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</si>
  <si>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</si>
  <si>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</si>
  <si>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</si>
  <si>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</si>
  <si>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</si>
  <si>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</si>
  <si>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</si>
  <si>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</si>
  <si>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</si>
  <si>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</si>
  <si>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</si>
  <si>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</si>
  <si>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</si>
  <si>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</si>
  <si>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</si>
  <si>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</si>
  <si>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</si>
  <si>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</si>
  <si>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</si>
  <si>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</si>
  <si>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</si>
  <si>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</si>
  <si>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</si>
  <si>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</si>
  <si>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</si>
  <si>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</si>
  <si>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</si>
  <si>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</si>
  <si>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</si>
  <si>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</si>
  <si>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</si>
  <si>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</si>
  <si>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</si>
  <si>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</si>
  <si>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</si>
  <si>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</si>
  <si>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</si>
  <si>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</si>
  <si>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</si>
  <si>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</si>
  <si>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</si>
  <si>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</si>
  <si>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</si>
  <si>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</si>
  <si>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</si>
  <si>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</si>
  <si>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</si>
  <si>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</si>
  <si>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</si>
  <si>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</si>
  <si>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</si>
  <si>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</si>
  <si>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</si>
  <si>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</si>
  <si>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</si>
  <si>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</si>
  <si>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</si>
  <si>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</si>
  <si>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</si>
  <si>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</si>
  <si>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</si>
  <si>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</si>
  <si>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</si>
  <si>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</si>
  <si>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</si>
  <si>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</si>
  <si>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</si>
  <si>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</si>
  <si>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</si>
  <si>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</si>
  <si>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</si>
  <si>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</si>
  <si>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</si>
  <si>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</si>
  <si>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</si>
  <si>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</si>
  <si>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</si>
  <si>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</si>
  <si>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</si>
  <si>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</si>
  <si>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</si>
  <si>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</si>
  <si>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</si>
  <si>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</si>
  <si>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</si>
  <si>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</si>
  <si>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</si>
  <si>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</si>
  <si>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</si>
  <si>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</si>
  <si>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</si>
  <si>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</si>
  <si>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</si>
  <si>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</si>
  <si>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</si>
  <si>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</si>
  <si>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</si>
  <si>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</si>
  <si>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</si>
  <si>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</si>
  <si>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</si>
  <si>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</si>
  <si>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</si>
  <si>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</si>
  <si>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</si>
  <si>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</si>
  <si>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</si>
  <si>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</si>
  <si>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</si>
  <si>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</si>
  <si>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</si>
  <si>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</si>
  <si>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</si>
  <si>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</si>
  <si>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</si>
  <si>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</si>
  <si>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</si>
  <si>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</si>
  <si>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</si>
  <si>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</si>
  <si>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</si>
  <si>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</si>
  <si>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</si>
  <si>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</si>
  <si>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</si>
  <si>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</si>
  <si>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</si>
  <si>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</si>
  <si>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</si>
  <si>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</si>
  <si>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</si>
  <si>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</si>
  <si>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</si>
  <si>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</si>
  <si>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</si>
  <si>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</si>
  <si>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</si>
  <si>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</si>
  <si>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</si>
  <si>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</si>
  <si>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</si>
  <si>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</si>
  <si>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</si>
  <si>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</si>
  <si>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</si>
  <si>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</si>
  <si>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</si>
  <si>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</si>
  <si>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</si>
  <si>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</si>
  <si>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</si>
  <si>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</si>
  <si>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</si>
  <si>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</si>
  <si>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</si>
  <si>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</si>
  <si>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</si>
  <si>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</si>
  <si>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</si>
  <si>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</si>
  <si>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</si>
  <si>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</si>
  <si>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</si>
  <si>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</si>
  <si>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</si>
  <si>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</si>
  <si>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</si>
  <si>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</si>
  <si>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</si>
  <si>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</si>
  <si>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</si>
  <si>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</si>
  <si>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</si>
  <si>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</si>
  <si>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</si>
  <si>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</si>
  <si>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</si>
  <si>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</si>
  <si>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</si>
  <si>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</si>
  <si>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</si>
  <si>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</si>
  <si>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</si>
  <si>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</si>
  <si>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</si>
  <si>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</si>
  <si>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</si>
  <si>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</si>
  <si>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</si>
  <si>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</si>
  <si>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</si>
  <si>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</si>
  <si>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</si>
  <si>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</si>
  <si>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</si>
  <si>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</si>
  <si>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</si>
  <si>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</si>
  <si>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</si>
  <si>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</si>
  <si>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</si>
  <si>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</si>
  <si>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</si>
  <si>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</si>
  <si>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</si>
  <si>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</si>
  <si>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</si>
  <si>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</si>
  <si>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</si>
  <si>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</si>
  <si>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</si>
  <si>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</si>
  <si>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</si>
  <si>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</si>
  <si>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</si>
  <si>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</si>
  <si>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</si>
  <si>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</si>
  <si>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</si>
  <si>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</si>
  <si>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</si>
  <si>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</si>
  <si>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</si>
  <si>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</si>
  <si>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</si>
  <si>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</si>
  <si>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</si>
  <si>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</si>
  <si>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</si>
  <si>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</si>
  <si>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</si>
  <si>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</si>
  <si>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</si>
  <si>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</si>
  <si>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</si>
  <si>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</si>
  <si>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</si>
  <si>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</si>
  <si>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</si>
  <si>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</si>
  <si>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</si>
  <si>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</si>
  <si>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</si>
  <si>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</si>
  <si>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</si>
  <si>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</si>
  <si>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</si>
  <si>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</si>
  <si>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</si>
  <si>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</si>
  <si>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</si>
  <si>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</si>
  <si>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</si>
  <si>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</si>
  <si>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</si>
  <si>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</si>
  <si>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</si>
  <si>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</si>
  <si>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</si>
  <si>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</si>
  <si>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</si>
  <si>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</si>
  <si>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</si>
  <si>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</si>
  <si>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</si>
  <si>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</si>
  <si>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</si>
  <si>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</si>
  <si>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</si>
  <si>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</si>
  <si>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</si>
  <si>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</si>
  <si>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</si>
  <si>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</si>
  <si>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</si>
  <si>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</si>
  <si>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</si>
  <si>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</si>
  <si>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</si>
  <si>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</si>
  <si>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</si>
  <si>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</si>
  <si>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</si>
  <si>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</si>
  <si>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</si>
  <si>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</si>
  <si>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</si>
  <si>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</si>
  <si>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</si>
  <si>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</si>
  <si>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</si>
  <si>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</si>
  <si>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</si>
  <si>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</si>
  <si>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</si>
  <si>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</si>
  <si>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</si>
  <si>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</si>
  <si>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</si>
  <si>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</si>
  <si>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</si>
  <si>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</si>
  <si>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</si>
  <si>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</si>
  <si>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</si>
  <si>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</si>
  <si>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</si>
  <si>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</si>
  <si>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</si>
  <si>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</si>
  <si>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</si>
  <si>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</si>
  <si>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</si>
  <si>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</si>
  <si>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</si>
  <si>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</si>
  <si>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</si>
  <si>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</si>
  <si>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</si>
  <si>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</si>
  <si>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</si>
  <si>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</si>
  <si>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</si>
  <si>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</si>
  <si>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</si>
  <si>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</si>
  <si>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</si>
  <si>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</si>
  <si>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</si>
  <si>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</si>
  <si>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</si>
  <si>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</si>
  <si>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</si>
  <si>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</si>
  <si>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</si>
  <si>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</si>
  <si>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</si>
  <si>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</si>
  <si>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</si>
  <si>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</si>
  <si>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</si>
  <si>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</si>
  <si>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</si>
  <si>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</si>
  <si>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</si>
  <si>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</si>
  <si>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</si>
  <si>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</si>
  <si>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</si>
  <si>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</si>
  <si>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</si>
  <si>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</si>
  <si>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</si>
  <si>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</si>
  <si>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</si>
  <si>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</si>
  <si>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</si>
  <si>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</si>
  <si>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</si>
  <si>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</si>
  <si>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</si>
  <si>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</si>
  <si>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</si>
  <si>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</si>
  <si>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</si>
  <si>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</si>
  <si>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</si>
  <si>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</si>
  <si>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</si>
  <si>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</si>
  <si>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</si>
  <si>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</si>
  <si>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</si>
  <si>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</si>
  <si>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</si>
  <si>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</si>
  <si>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</si>
  <si>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</si>
  <si>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</si>
  <si>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</si>
  <si>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</si>
  <si>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</si>
  <si>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</si>
  <si>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</si>
  <si>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</si>
  <si>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</si>
  <si>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</si>
  <si>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</si>
  <si>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</si>
  <si>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</si>
  <si>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</si>
  <si>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</si>
  <si>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</si>
  <si>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</si>
  <si>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</si>
  <si>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</si>
  <si>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</si>
  <si>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</si>
  <si>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</si>
  <si>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</si>
  <si>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</si>
  <si>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</si>
  <si>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</si>
  <si>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</si>
  <si>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</si>
  <si>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</si>
  <si>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</si>
  <si>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</si>
  <si>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</si>
  <si>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</si>
  <si>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</si>
  <si>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</si>
  <si>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</si>
  <si>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</si>
  <si>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</si>
  <si>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</si>
  <si>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</si>
  <si>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</si>
  <si>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</si>
  <si>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</si>
  <si>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</si>
  <si>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</si>
  <si>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</si>
  <si>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</si>
  <si>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</si>
  <si>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</si>
  <si>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</si>
  <si>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</si>
  <si>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</si>
  <si>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</si>
  <si>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</si>
  <si>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</si>
  <si>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</si>
  <si>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</si>
  <si>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</si>
  <si>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</si>
  <si>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</si>
  <si>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</si>
  <si>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</si>
  <si>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</si>
  <si>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</si>
  <si>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</si>
  <si>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</si>
  <si>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</si>
  <si>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</si>
  <si>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</si>
  <si>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</si>
  <si>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</si>
  <si>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</si>
  <si>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</si>
  <si>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</si>
  <si>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</si>
  <si>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</si>
  <si>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</si>
  <si>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</si>
  <si>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</si>
  <si>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</si>
  <si>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</si>
  <si>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</si>
  <si>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</si>
  <si>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</si>
  <si>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</si>
  <si>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</si>
  <si>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</si>
  <si>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</si>
  <si>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</si>
  <si>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</si>
  <si>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</si>
  <si>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</si>
  <si>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</si>
  <si>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</si>
  <si>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</si>
  <si>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</si>
  <si>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</si>
  <si>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</si>
  <si>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</si>
  <si>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</si>
  <si>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</si>
  <si>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</si>
  <si>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</si>
  <si>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</si>
  <si>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</si>
  <si>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</si>
  <si>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</si>
  <si>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</si>
  <si>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</si>
  <si>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</si>
  <si>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</si>
  <si>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</si>
  <si>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</si>
  <si>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</si>
  <si>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</si>
  <si>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</si>
  <si>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</si>
  <si>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</si>
  <si>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</si>
  <si>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</si>
  <si>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</si>
  <si>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</si>
  <si>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</si>
  <si>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</si>
  <si>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</si>
  <si>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</si>
  <si>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</si>
  <si>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</si>
  <si>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</si>
  <si>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</si>
  <si>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</si>
  <si>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</si>
  <si>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</si>
  <si>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</si>
  <si>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</si>
  <si>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</si>
  <si>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</si>
  <si>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</si>
  <si>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</si>
  <si>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</si>
  <si>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</si>
  <si>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</si>
  <si>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</si>
  <si>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</si>
  <si>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</si>
  <si>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</si>
  <si>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</si>
  <si>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</si>
  <si>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</si>
  <si>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</si>
  <si>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</si>
  <si>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</si>
  <si>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</si>
  <si>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</si>
  <si>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</si>
  <si>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</si>
  <si>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</si>
  <si>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</si>
  <si>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</si>
  <si>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</si>
  <si>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</si>
  <si>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</si>
  <si>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</si>
  <si>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</si>
  <si>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</si>
  <si>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</si>
  <si>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</si>
  <si>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</si>
  <si>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</si>
  <si>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</si>
  <si>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</si>
  <si>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</si>
  <si>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</si>
  <si>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</si>
  <si>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</si>
  <si>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</si>
  <si>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</si>
  <si>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</si>
  <si>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</si>
  <si>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</si>
  <si>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</si>
  <si>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</si>
  <si>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</si>
  <si>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</si>
  <si>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</si>
  <si>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</si>
  <si>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</si>
  <si>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</si>
  <si>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</si>
  <si>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</si>
  <si>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</si>
  <si>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</si>
  <si>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</si>
  <si>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</si>
  <si>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</si>
  <si>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</si>
  <si>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</si>
  <si>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</si>
  <si>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</si>
  <si>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</si>
  <si>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</si>
  <si>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</si>
  <si>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</si>
  <si>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</si>
  <si>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</si>
  <si>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</si>
  <si>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</si>
  <si>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</si>
  <si>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</si>
  <si>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</si>
  <si>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</si>
  <si>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</si>
  <si>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</si>
  <si>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</si>
  <si>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</si>
  <si>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</si>
  <si>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</si>
  <si>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</si>
  <si>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</si>
  <si>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</si>
  <si>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</si>
  <si>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</si>
  <si>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</si>
  <si>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</si>
  <si>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</si>
  <si>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</si>
  <si>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</si>
  <si>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</si>
  <si>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</si>
  <si>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</si>
  <si>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</si>
  <si>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</si>
  <si>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</si>
  <si>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</si>
  <si>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</si>
  <si>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</si>
  <si>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</si>
  <si>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</si>
  <si>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</si>
  <si>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</si>
  <si>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</si>
  <si>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</si>
  <si>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</si>
  <si>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</si>
  <si>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</si>
  <si>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</si>
  <si>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</si>
  <si>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</si>
  <si>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</si>
  <si>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</si>
  <si>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</si>
  <si>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</si>
  <si>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</si>
  <si>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</si>
  <si>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</si>
  <si>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</si>
  <si>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</si>
  <si>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</si>
  <si>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</si>
  <si>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</si>
  <si>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</si>
  <si>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</si>
  <si>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</si>
  <si>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</si>
  <si>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</si>
  <si>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</si>
  <si>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</si>
  <si>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</si>
  <si>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</si>
  <si>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</si>
  <si>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</si>
  <si>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</si>
  <si>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</si>
  <si>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</si>
  <si>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</si>
  <si>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</si>
  <si>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</si>
  <si>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</si>
  <si>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</si>
  <si>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</si>
  <si>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</si>
  <si>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</si>
  <si>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</si>
  <si>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</si>
  <si>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</si>
  <si>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</si>
  <si>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</si>
  <si>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</si>
  <si>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</si>
  <si>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</si>
  <si>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</si>
  <si>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</si>
  <si>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</si>
  <si>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</si>
  <si>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</si>
  <si>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</si>
  <si>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</si>
  <si>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</si>
  <si>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</si>
  <si>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</si>
  <si>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</si>
  <si>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</si>
  <si>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</si>
  <si>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</si>
  <si>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</si>
  <si>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</si>
  <si>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</si>
  <si>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</si>
  <si>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</si>
  <si>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</si>
  <si>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</si>
  <si>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</si>
  <si>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</si>
  <si>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</si>
  <si>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</si>
  <si>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</si>
  <si>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</si>
  <si>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</si>
  <si>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</si>
  <si>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</si>
  <si>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</si>
  <si>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</si>
  <si>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</si>
  <si>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</si>
  <si>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</si>
  <si>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</si>
  <si>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</si>
  <si>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</si>
  <si>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</si>
  <si>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</si>
  <si>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</si>
  <si>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</si>
  <si>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</si>
  <si>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</si>
  <si>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</si>
  <si>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</si>
  <si>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</si>
  <si>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</si>
  <si>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</si>
  <si>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</si>
  <si>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</si>
  <si>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</si>
  <si>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</si>
  <si>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</si>
  <si>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</si>
  <si>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</si>
  <si>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</si>
  <si>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</si>
  <si>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</si>
  <si>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</si>
  <si>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</si>
  <si>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</si>
  <si>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</si>
  <si>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</si>
  <si>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</si>
  <si>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</si>
  <si>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</si>
  <si>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</si>
  <si>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</si>
  <si>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</si>
  <si>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</si>
  <si>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</si>
  <si>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</si>
  <si>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</si>
  <si>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</si>
  <si>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</si>
  <si>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</si>
  <si>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</si>
  <si>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</si>
  <si>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</si>
  <si>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</si>
  <si>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</si>
  <si>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</si>
  <si>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</si>
  <si>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</si>
  <si>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</si>
  <si>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</si>
  <si>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</si>
  <si>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</si>
  <si>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</si>
  <si>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</si>
  <si>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</si>
  <si>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</si>
  <si>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</si>
  <si>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</si>
  <si>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</si>
  <si>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</si>
  <si>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</si>
  <si>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</si>
  <si>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</si>
  <si>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</si>
  <si>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</si>
  <si>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</si>
  <si>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</si>
  <si>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</si>
  <si>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</si>
  <si>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</si>
  <si>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</si>
  <si>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</si>
  <si>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</si>
  <si>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</si>
  <si>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</si>
  <si>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</si>
  <si>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</si>
  <si>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</si>
  <si>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</si>
  <si>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</si>
  <si>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</si>
  <si>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</si>
  <si>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</si>
  <si>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</si>
  <si>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</si>
  <si>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</si>
  <si>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</si>
  <si>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</si>
  <si>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</si>
  <si>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</si>
  <si>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</si>
  <si>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</si>
  <si>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</si>
  <si>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</si>
  <si>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</si>
  <si>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</si>
  <si>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</si>
  <si>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</si>
  <si>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</si>
  <si>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</si>
  <si>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</si>
  <si>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</si>
  <si>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</si>
  <si>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</si>
  <si>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</si>
  <si>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</si>
  <si>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</si>
  <si>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</si>
  <si>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</si>
  <si>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</si>
  <si>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</si>
  <si>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</si>
  <si>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</si>
  <si>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</si>
  <si>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</si>
  <si>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</si>
  <si>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</si>
  <si>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</si>
  <si>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</si>
  <si>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</si>
  <si>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</si>
  <si>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</si>
  <si>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</si>
  <si>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</si>
  <si>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</si>
  <si>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</si>
  <si>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</si>
  <si>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</si>
  <si>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</si>
  <si>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</si>
  <si>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</si>
  <si>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</si>
  <si>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</si>
  <si>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</si>
  <si>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</si>
  <si>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</si>
  <si>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</si>
  <si>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</si>
  <si>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</si>
  <si>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</si>
  <si>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</si>
  <si>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</si>
  <si>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</si>
  <si>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</si>
  <si>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</si>
  <si>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</si>
  <si>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</si>
  <si>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</si>
  <si>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</si>
  <si>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</si>
  <si>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</si>
  <si>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</si>
  <si>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</si>
  <si>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</si>
  <si>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</si>
  <si>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</si>
  <si>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</si>
  <si>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</si>
  <si>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</si>
  <si>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</si>
  <si>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</si>
  <si>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</si>
  <si>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</si>
  <si>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</si>
  <si>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</si>
  <si>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</si>
  <si>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</si>
  <si>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</si>
  <si>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</si>
  <si>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</si>
  <si>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</si>
  <si>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</si>
  <si>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</si>
  <si>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</si>
  <si>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</si>
  <si>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</si>
  <si>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</si>
  <si>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</si>
  <si>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</si>
  <si>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</si>
  <si>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</si>
  <si>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</si>
  <si>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</si>
  <si>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</si>
  <si>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</si>
  <si>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</si>
  <si>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</si>
  <si>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</si>
  <si>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</si>
  <si>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</si>
  <si>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</si>
  <si>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</si>
  <si>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</si>
  <si>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</si>
  <si>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</si>
  <si>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</si>
  <si>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</si>
  <si>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</si>
  <si>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</si>
  <si>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</si>
  <si>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</si>
  <si>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</si>
  <si>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</si>
  <si>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</si>
  <si>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</si>
  <si>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</si>
  <si>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</si>
  <si>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</si>
  <si>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</si>
  <si>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</si>
  <si>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</si>
  <si>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</si>
  <si>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</si>
  <si>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</si>
  <si>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</si>
  <si>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</si>
  <si>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</si>
  <si>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</si>
  <si>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</si>
  <si>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</si>
  <si>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</si>
  <si>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</si>
  <si>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</si>
  <si>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</si>
  <si>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</si>
  <si>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</si>
  <si>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</si>
  <si>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</si>
  <si>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</si>
  <si>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</si>
  <si>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</si>
  <si>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</si>
  <si>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</si>
  <si>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</si>
  <si>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</si>
  <si>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</si>
  <si>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</si>
  <si>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</si>
  <si>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</si>
  <si>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</si>
  <si>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</si>
  <si>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</si>
  <si>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</si>
  <si>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</si>
  <si>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</si>
  <si>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</si>
  <si>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</si>
  <si>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</si>
  <si>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</si>
  <si>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</si>
  <si>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</si>
  <si>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</si>
  <si>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</si>
  <si>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</si>
  <si>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</si>
  <si>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</si>
  <si>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</si>
  <si>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</si>
  <si>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</si>
  <si>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</si>
  <si>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</si>
  <si>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</si>
  <si>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</si>
  <si>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</si>
  <si>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</si>
  <si>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</si>
  <si>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</si>
  <si>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</si>
  <si>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</si>
  <si>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</si>
  <si>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</si>
  <si>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</si>
  <si>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</si>
  <si>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</si>
  <si>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</si>
  <si>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</si>
  <si>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</si>
  <si>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</si>
  <si>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</si>
  <si>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</si>
  <si>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</si>
  <si>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</si>
  <si>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</si>
  <si>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</si>
  <si>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</si>
  <si>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</si>
  <si>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</si>
  <si>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</si>
  <si>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</si>
  <si>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</si>
  <si>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</si>
  <si>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</si>
  <si>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</si>
  <si>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</si>
  <si>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</si>
  <si>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</si>
  <si>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</si>
  <si>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</si>
  <si>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</si>
  <si>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</si>
  <si>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</si>
  <si>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</si>
  <si>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</si>
  <si>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</si>
  <si>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</si>
  <si>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</si>
  <si>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</si>
  <si>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</si>
  <si>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</si>
  <si>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</si>
  <si>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</si>
  <si>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</si>
  <si>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</si>
  <si>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</si>
  <si>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</si>
  <si>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</si>
  <si>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</si>
  <si>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</si>
  <si>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</si>
  <si>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</si>
  <si>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</si>
  <si>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</si>
  <si>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</si>
  <si>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</si>
  <si>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</si>
  <si>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</si>
  <si>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</si>
  <si>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</si>
  <si>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</si>
  <si>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</si>
  <si>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</si>
  <si>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</si>
  <si>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</si>
  <si>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</si>
  <si>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</si>
  <si>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</si>
  <si>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</si>
  <si>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</si>
  <si>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</si>
  <si>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</si>
  <si>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</si>
  <si>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</si>
  <si>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</si>
  <si>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</si>
  <si>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</si>
  <si>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</si>
  <si>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</si>
  <si>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</si>
  <si>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</si>
  <si>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</si>
  <si>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</si>
  <si>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</si>
  <si>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</si>
  <si>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</si>
  <si>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</si>
  <si>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</si>
  <si>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</si>
  <si>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</si>
  <si>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</si>
  <si>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</si>
  <si>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</si>
  <si>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</si>
  <si>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</si>
  <si>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</si>
  <si>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</si>
  <si>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</si>
  <si>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</si>
  <si>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</si>
  <si>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</si>
  <si>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</si>
  <si>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</si>
  <si>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</si>
  <si>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</si>
  <si>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</si>
  <si>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</si>
  <si>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</si>
  <si>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</si>
  <si>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</si>
  <si>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</si>
  <si>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</si>
  <si>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</si>
  <si>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</si>
  <si>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</si>
  <si>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</si>
  <si>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</si>
  <si>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</si>
  <si>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</si>
  <si>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</si>
  <si>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</si>
  <si>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</si>
  <si>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</si>
  <si>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</si>
  <si>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</si>
  <si>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</si>
  <si>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</si>
  <si>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</si>
  <si>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</si>
  <si>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</si>
  <si>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</si>
  <si>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</si>
  <si>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</si>
  <si>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</si>
  <si>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</si>
  <si>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</si>
  <si>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</si>
  <si>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</si>
  <si>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</si>
  <si>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</si>
  <si>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</si>
  <si>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</si>
  <si>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</si>
  <si>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</si>
  <si>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</si>
  <si>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</si>
  <si>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</si>
  <si>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</si>
  <si>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</si>
  <si>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</si>
  <si>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</si>
  <si>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</si>
  <si>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</si>
  <si>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</si>
  <si>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</si>
  <si>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</si>
  <si>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</si>
  <si>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</si>
  <si>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</si>
  <si>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</si>
  <si>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</si>
  <si>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</si>
  <si>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</si>
  <si>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</si>
  <si>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</si>
  <si>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</si>
  <si>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</si>
  <si>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</si>
  <si>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</si>
  <si>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</si>
  <si>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</si>
  <si>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</si>
  <si>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</si>
  <si>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</si>
  <si>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</si>
  <si>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</si>
  <si>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</si>
  <si>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</si>
  <si>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</si>
  <si>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</si>
  <si>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</si>
  <si>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</si>
  <si>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</si>
  <si>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</si>
  <si>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</si>
  <si>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</si>
  <si>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</si>
  <si>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</si>
  <si>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</si>
  <si>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</si>
  <si>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</si>
  <si>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</si>
  <si>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</si>
  <si>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</si>
  <si>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</si>
  <si>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</si>
  <si>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</si>
  <si>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</si>
  <si>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</si>
  <si>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</si>
  <si>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</si>
  <si>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</si>
  <si>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</si>
  <si>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</si>
  <si>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</si>
  <si>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</si>
  <si>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</si>
  <si>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</si>
  <si>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</si>
  <si>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</si>
  <si>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</si>
  <si>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</si>
  <si>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</si>
  <si>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</si>
  <si>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</si>
  <si>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</si>
  <si>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</si>
  <si>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</si>
  <si>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</si>
  <si>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</si>
  <si>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</si>
  <si>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</si>
  <si>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</si>
  <si>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</si>
  <si>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</si>
  <si>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</si>
  <si>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</si>
  <si>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</si>
  <si>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</si>
  <si>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</si>
  <si>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</si>
  <si>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</si>
  <si>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</si>
  <si>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</si>
  <si>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</si>
  <si>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</si>
  <si>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</si>
  <si>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</si>
  <si>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</si>
  <si>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</si>
  <si>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</si>
  <si>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</si>
  <si>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</si>
  <si>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</si>
  <si>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</si>
  <si>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</si>
  <si>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</si>
  <si>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</si>
  <si>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</si>
  <si>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</si>
  <si>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</si>
  <si>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</si>
  <si>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</si>
  <si>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</si>
  <si>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</si>
  <si>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</si>
  <si>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</si>
  <si>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</si>
  <si>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</si>
  <si>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</si>
  <si>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</si>
  <si>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</si>
  <si>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</si>
  <si>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</si>
  <si>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</si>
  <si>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</si>
  <si>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</si>
  <si>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</si>
  <si>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</si>
  <si>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</si>
  <si>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</si>
  <si>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</si>
  <si>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</si>
  <si>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</si>
  <si>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</si>
  <si>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</si>
  <si>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</si>
  <si>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</si>
  <si>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</si>
  <si>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</si>
  <si>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</si>
  <si>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</si>
  <si>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</si>
  <si>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</si>
  <si>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</si>
  <si>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</si>
  <si>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</si>
  <si>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</si>
  <si>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</si>
  <si>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</si>
  <si>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</si>
  <si>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</si>
  <si>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</si>
  <si>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</si>
  <si>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</si>
  <si>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</si>
  <si>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</si>
  <si>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</si>
  <si>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</si>
  <si>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</si>
  <si>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</si>
  <si>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</si>
  <si>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</si>
  <si>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</si>
  <si>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</si>
  <si>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</si>
  <si>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</si>
  <si>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</si>
  <si>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</si>
  <si>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</si>
  <si>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</si>
  <si>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</si>
  <si>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</si>
  <si>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</si>
  <si>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</si>
  <si>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</si>
  <si>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</si>
  <si>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</si>
  <si>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</si>
  <si>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</si>
  <si>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</si>
  <si>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</si>
  <si>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</si>
  <si>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</si>
  <si>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</si>
  <si>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</si>
  <si>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</si>
  <si>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</si>
  <si>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</si>
  <si>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</si>
  <si>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</si>
  <si>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</si>
  <si>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</si>
  <si>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</si>
  <si>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</si>
  <si>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</si>
  <si>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</si>
  <si>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</si>
  <si>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</si>
  <si>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</si>
  <si>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</si>
  <si>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</si>
  <si>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</si>
  <si>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</si>
  <si>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</si>
  <si>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</si>
  <si>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</si>
  <si>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</si>
  <si>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</si>
  <si>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</si>
  <si>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</si>
  <si>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</si>
  <si>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</si>
  <si>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</si>
  <si>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</si>
  <si>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</si>
  <si>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</si>
  <si>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</si>
  <si>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</si>
  <si>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</si>
  <si>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</si>
  <si>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</si>
  <si>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</si>
  <si>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</si>
  <si>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</si>
  <si>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</si>
  <si>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</si>
  <si>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</si>
  <si>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</si>
  <si>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</si>
  <si>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</si>
  <si>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</si>
  <si>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</si>
  <si>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</si>
  <si>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</si>
  <si>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</si>
  <si>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</si>
  <si>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</si>
  <si>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</si>
  <si>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</si>
  <si>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</si>
  <si>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</si>
  <si>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</si>
  <si>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</si>
  <si>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</si>
  <si>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</si>
  <si>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</si>
  <si>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</si>
  <si>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</si>
  <si>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</si>
  <si>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</si>
  <si>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</si>
  <si>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</si>
  <si>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</si>
  <si>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</si>
  <si>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</si>
  <si>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</si>
  <si>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</si>
  <si>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</si>
  <si>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</si>
  <si>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</si>
  <si>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</si>
  <si>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</si>
  <si>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</si>
  <si>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</si>
  <si>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</si>
  <si>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</si>
  <si>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</si>
  <si>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</si>
  <si>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</si>
  <si>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</si>
  <si>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</si>
  <si>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</si>
  <si>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</si>
  <si>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</si>
  <si>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</si>
  <si>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</si>
  <si>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</si>
  <si>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</si>
  <si>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</si>
  <si>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</si>
  <si>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</si>
  <si>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</si>
  <si>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</si>
  <si>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</si>
  <si>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</si>
  <si>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</si>
  <si>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</si>
  <si>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</si>
  <si>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</si>
  <si>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</si>
  <si>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</si>
  <si>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</si>
  <si>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</si>
  <si>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</si>
  <si>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</si>
  <si>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</si>
  <si>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</si>
  <si>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</si>
  <si>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</si>
  <si>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</si>
  <si>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</si>
  <si>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</si>
  <si>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</si>
  <si>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</si>
  <si>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</si>
  <si>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</si>
  <si>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</si>
  <si>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</si>
  <si>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</si>
  <si>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</si>
  <si>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</si>
  <si>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</si>
  <si>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</si>
  <si>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</si>
  <si>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</si>
  <si>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</si>
  <si>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</si>
  <si>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</si>
  <si>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</si>
  <si>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</si>
  <si>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</si>
  <si>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</si>
  <si>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</si>
  <si>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</si>
  <si>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</si>
  <si>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</si>
  <si>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</si>
  <si>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</si>
  <si>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</si>
  <si>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</si>
  <si>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</si>
  <si>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</si>
  <si>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</si>
  <si>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</si>
  <si>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</si>
  <si>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</si>
  <si>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</si>
  <si>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</si>
  <si>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</si>
  <si>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</si>
  <si>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</si>
  <si>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</si>
  <si>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</si>
  <si>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</si>
  <si>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</si>
  <si>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</si>
  <si>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</si>
  <si>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</si>
  <si>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</si>
  <si>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</si>
  <si>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</si>
  <si>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</si>
  <si>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</si>
  <si>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</si>
  <si>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</si>
  <si>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</si>
  <si>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</si>
  <si>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</si>
  <si>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</si>
  <si>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</si>
  <si>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</si>
  <si>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</si>
  <si>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</si>
  <si>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</si>
  <si>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</si>
  <si>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</si>
  <si>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</si>
  <si>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</si>
  <si>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</si>
  <si>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</si>
  <si>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</si>
  <si>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</si>
  <si>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</si>
  <si>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</si>
  <si>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</si>
  <si>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</si>
  <si>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</si>
  <si>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</si>
  <si>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</si>
  <si>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</si>
  <si>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</si>
  <si>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</si>
  <si>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</si>
  <si>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</si>
  <si>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</si>
  <si>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</si>
  <si>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</si>
  <si>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</si>
  <si>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</si>
  <si>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</si>
  <si>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</si>
  <si>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</si>
  <si>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</si>
  <si>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</si>
  <si>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</si>
  <si>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</si>
  <si>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</si>
  <si>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</si>
  <si>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</si>
  <si>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</si>
  <si>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</si>
  <si>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</si>
  <si>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</si>
  <si>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</si>
  <si>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</si>
  <si>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</si>
  <si>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</si>
  <si>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</si>
  <si>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</si>
  <si>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</si>
  <si>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</si>
  <si>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</si>
  <si>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</si>
  <si>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</si>
  <si>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</si>
  <si>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</si>
  <si>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</si>
  <si>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</si>
  <si>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</si>
  <si>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</si>
  <si>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</si>
  <si>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</si>
  <si>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</si>
  <si>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</si>
  <si>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</si>
  <si>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</si>
  <si>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</si>
  <si>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</si>
  <si>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</si>
  <si>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</si>
  <si>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</si>
  <si>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</si>
  <si>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</si>
  <si>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</si>
  <si>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</si>
  <si>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</si>
  <si>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</si>
  <si>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</si>
  <si>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</si>
  <si>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</si>
  <si>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</si>
  <si>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</si>
  <si>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</si>
  <si>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</si>
  <si>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</si>
  <si>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</si>
  <si>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</si>
  <si>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</si>
  <si>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</si>
  <si>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</si>
  <si>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</si>
  <si>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</si>
  <si>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</si>
  <si>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</si>
  <si>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</si>
  <si>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</si>
  <si>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</si>
  <si>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</si>
  <si>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</si>
  <si>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</si>
  <si>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</si>
  <si>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</si>
  <si>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</si>
  <si>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</si>
  <si>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</si>
  <si>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</si>
  <si>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</si>
  <si>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</si>
  <si>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</si>
  <si>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</si>
  <si>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</si>
  <si>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</si>
  <si>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</si>
  <si>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</si>
  <si>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</si>
  <si>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</si>
  <si>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</si>
  <si>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</si>
  <si>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</si>
  <si>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</si>
  <si>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</si>
  <si>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</si>
  <si>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</si>
  <si>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</si>
  <si>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</si>
  <si>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</si>
  <si>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</si>
  <si>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</si>
  <si>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</si>
  <si>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</si>
  <si>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</si>
  <si>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</si>
  <si>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</si>
  <si>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</si>
  <si>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</si>
  <si>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</si>
  <si>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</si>
  <si>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</si>
  <si>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</si>
  <si>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</si>
  <si>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</si>
  <si>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</si>
  <si>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</si>
  <si>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</si>
  <si>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</si>
  <si>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</si>
  <si>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</si>
  <si>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</si>
  <si>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</si>
  <si>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</si>
  <si>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</si>
  <si>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</si>
  <si>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</si>
  <si>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</si>
  <si>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</si>
  <si>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</si>
  <si>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</si>
  <si>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</si>
  <si>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</si>
  <si>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</si>
  <si>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</si>
  <si>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</si>
  <si>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</si>
  <si>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</si>
  <si>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</si>
  <si>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</si>
  <si>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</si>
  <si>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</si>
  <si>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</si>
  <si>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</si>
  <si>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</si>
  <si>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</si>
  <si>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</si>
  <si>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</si>
  <si>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</si>
  <si>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</si>
  <si>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</si>
  <si>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</si>
  <si>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</si>
  <si>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</si>
  <si>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</si>
  <si>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</si>
  <si>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</si>
  <si>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</si>
  <si>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</si>
  <si>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</si>
  <si>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</si>
  <si>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</si>
  <si>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</si>
  <si>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</si>
  <si>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</si>
  <si>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</si>
  <si>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</si>
  <si>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</si>
  <si>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</si>
  <si>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</si>
  <si>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</si>
  <si>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</si>
  <si>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</si>
  <si>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</si>
  <si>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</si>
  <si>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</si>
  <si>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</si>
  <si>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</si>
  <si>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</si>
  <si>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</si>
  <si>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</si>
  <si>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</si>
  <si>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</si>
  <si>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</si>
  <si>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</si>
  <si>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</si>
  <si>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</si>
  <si>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</si>
  <si>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</si>
  <si>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</si>
  <si>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</si>
  <si>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</si>
  <si>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</si>
  <si>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</si>
  <si>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</si>
  <si>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</si>
  <si>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</si>
  <si>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</si>
  <si>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</si>
  <si>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</si>
  <si>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</si>
  <si>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</si>
  <si>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</si>
  <si>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</si>
  <si>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</si>
  <si>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</si>
  <si>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</si>
  <si>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</si>
  <si>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</si>
  <si>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</si>
  <si>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</si>
  <si>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</si>
  <si>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</si>
  <si>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</si>
  <si>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</si>
  <si>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</si>
  <si>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</si>
  <si>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</si>
  <si>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</si>
  <si>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</si>
  <si>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</si>
  <si>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</si>
  <si>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</si>
  <si>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</si>
  <si>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</si>
  <si>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</si>
  <si>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</si>
  <si>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</si>
  <si>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</si>
  <si>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</si>
  <si>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</si>
  <si>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</si>
  <si>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</si>
  <si>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</si>
  <si>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</si>
  <si>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</si>
  <si>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</si>
  <si>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</si>
  <si>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</si>
  <si>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</si>
  <si>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</si>
  <si>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</si>
  <si>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</si>
  <si>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</si>
  <si>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</si>
  <si>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</si>
  <si>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</si>
  <si>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</si>
  <si>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</si>
  <si>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</si>
  <si>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</si>
  <si>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</si>
  <si>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</si>
  <si>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</si>
  <si>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</si>
  <si>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</si>
  <si>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</si>
  <si>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</si>
  <si>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</si>
  <si>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</si>
  <si>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</si>
  <si>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</si>
  <si>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</si>
  <si>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</si>
  <si>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</si>
  <si>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</si>
  <si>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</si>
  <si>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</si>
  <si>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</si>
  <si>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</si>
  <si>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</si>
  <si>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</si>
  <si>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</si>
  <si>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</si>
  <si>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</si>
  <si>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</si>
  <si>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</si>
  <si>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</si>
  <si>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</si>
  <si>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</si>
  <si>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</si>
  <si>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</si>
  <si>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</si>
  <si>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</si>
  <si>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</si>
  <si>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</si>
  <si>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</si>
  <si>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</si>
  <si>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</si>
  <si>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</si>
  <si>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</si>
  <si>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</si>
  <si>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</si>
  <si>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</si>
  <si>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</si>
  <si>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</si>
  <si>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</si>
  <si>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</si>
  <si>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</si>
  <si>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</si>
  <si>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</si>
  <si>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</si>
  <si>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</si>
  <si>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</si>
  <si>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</si>
  <si>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</si>
  <si>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</si>
  <si>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</si>
  <si>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</si>
  <si>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</si>
  <si>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</si>
  <si>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</si>
  <si>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</si>
  <si>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</si>
  <si>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</si>
  <si>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</si>
  <si>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</si>
  <si>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</si>
  <si>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</si>
  <si>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</si>
  <si>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</si>
  <si>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</si>
  <si>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</si>
  <si>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</si>
  <si>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</si>
  <si>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</si>
  <si>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</si>
  <si>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</si>
  <si>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</si>
  <si>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</si>
  <si>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</si>
  <si>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</si>
  <si>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</si>
  <si>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</si>
  <si>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</si>
  <si>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</si>
  <si>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</si>
  <si>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</si>
  <si>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</si>
  <si>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</si>
  <si>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</si>
  <si>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</si>
  <si>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</si>
  <si>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</si>
  <si>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</si>
  <si>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</si>
  <si>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</si>
  <si>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</si>
  <si>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</si>
  <si>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</si>
  <si>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</si>
  <si>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</si>
  <si>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</si>
  <si>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</si>
  <si>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</si>
  <si>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</si>
  <si>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</si>
  <si>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</si>
  <si>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</si>
  <si>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</si>
  <si>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</si>
  <si>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</si>
  <si>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</si>
  <si>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</si>
  <si>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</si>
  <si>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</si>
  <si>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</si>
  <si>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</si>
  <si>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</si>
  <si>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</si>
  <si>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</si>
  <si>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</si>
  <si>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</si>
  <si>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</si>
  <si>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</si>
  <si>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</si>
  <si>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</si>
  <si>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</si>
  <si>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</si>
  <si>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</si>
  <si>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</si>
  <si>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</si>
  <si>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</si>
  <si>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</si>
  <si>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</si>
  <si>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</si>
  <si>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</si>
  <si>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</si>
  <si>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</si>
  <si>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</si>
  <si>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</si>
  <si>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</si>
  <si>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</si>
  <si>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</si>
  <si>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</si>
  <si>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</si>
  <si>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</si>
  <si>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</si>
  <si>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</si>
  <si>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</si>
  <si>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</si>
  <si>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</si>
  <si>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</si>
  <si>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</si>
  <si>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</si>
  <si>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</si>
  <si>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</si>
  <si>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</si>
  <si>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</si>
  <si>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</si>
  <si>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</si>
  <si>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</si>
  <si>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</si>
  <si>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</si>
  <si>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</si>
  <si>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</si>
  <si>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</si>
  <si>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</si>
  <si>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</si>
  <si>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</si>
  <si>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</si>
  <si>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</si>
  <si>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</si>
  <si>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</si>
  <si>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</si>
  <si>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</si>
  <si>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</si>
  <si>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</si>
  <si>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</si>
  <si>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</si>
  <si>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</si>
  <si>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</si>
  <si>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</si>
  <si>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</si>
  <si>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</si>
  <si>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</si>
  <si>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</si>
  <si>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</si>
  <si>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</si>
  <si>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</si>
  <si>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</si>
  <si>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</si>
  <si>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</si>
  <si>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</si>
  <si>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</si>
  <si>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</si>
  <si>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</si>
  <si>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</si>
  <si>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</si>
  <si>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</si>
  <si>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</si>
  <si>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</si>
  <si>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</si>
  <si>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</si>
  <si>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</si>
  <si>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</si>
  <si>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</si>
  <si>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</si>
  <si>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</si>
  <si>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</si>
  <si>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</si>
  <si>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</si>
  <si>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</si>
  <si>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</si>
  <si>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</si>
  <si>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</si>
  <si>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</si>
  <si>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</si>
  <si>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</si>
  <si>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</si>
  <si>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</si>
  <si>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</si>
  <si>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</si>
  <si>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</si>
  <si>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</si>
  <si>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</si>
  <si>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</si>
  <si>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</si>
  <si>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</si>
  <si>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</si>
  <si>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</si>
  <si>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</si>
  <si>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</si>
  <si>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</si>
  <si>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</si>
  <si>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</si>
  <si>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</si>
  <si>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</si>
  <si>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</si>
  <si>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</si>
  <si>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</si>
  <si>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</si>
  <si>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</si>
  <si>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</si>
  <si>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</si>
  <si>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</si>
  <si>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</si>
  <si>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</si>
  <si>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</si>
  <si>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</si>
  <si>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</si>
  <si>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</si>
  <si>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</si>
  <si>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</si>
  <si>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</si>
  <si>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</si>
  <si>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</si>
  <si>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</si>
  <si>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</si>
  <si>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</si>
  <si>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</si>
  <si>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</si>
  <si>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</si>
  <si>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</si>
  <si>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</si>
  <si>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</si>
  <si>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</si>
  <si>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</si>
  <si>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</si>
  <si>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</si>
  <si>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</si>
  <si>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</si>
  <si>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</si>
  <si>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</si>
  <si>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</si>
  <si>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</si>
  <si>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</si>
  <si>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</si>
  <si>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</si>
  <si>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</si>
  <si>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</si>
  <si>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</si>
  <si>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</si>
  <si>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</si>
  <si>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</si>
  <si>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</si>
  <si>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</si>
  <si>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</si>
  <si>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</si>
  <si>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</si>
  <si>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</si>
  <si>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</si>
  <si>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</si>
  <si>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</si>
  <si>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</si>
  <si>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</si>
  <si>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</si>
  <si>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</si>
  <si>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</si>
  <si>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</si>
  <si>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</si>
  <si>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</si>
  <si>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</si>
  <si>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</si>
  <si>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</si>
  <si>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</si>
  <si>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</si>
  <si>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</si>
  <si>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</si>
  <si>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</si>
  <si>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</si>
  <si>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</si>
  <si>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</si>
  <si>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</si>
  <si>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</si>
  <si>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</si>
  <si>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</si>
  <si>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</si>
  <si>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</si>
  <si>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</si>
  <si>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</si>
  <si>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</si>
  <si>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</si>
  <si>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</si>
  <si>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</si>
  <si>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</si>
  <si>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</si>
  <si>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</si>
  <si>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</si>
  <si>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</si>
  <si>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</si>
  <si>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</si>
  <si>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</si>
  <si>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</si>
  <si>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</si>
  <si>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</si>
  <si>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</si>
  <si>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</si>
  <si>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</si>
  <si>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</si>
  <si>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</si>
  <si>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</si>
  <si>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</si>
  <si>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</si>
  <si>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</si>
  <si>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</si>
  <si>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</si>
  <si>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</si>
  <si>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</si>
  <si>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</si>
  <si>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</si>
  <si>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</si>
  <si>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</si>
  <si>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</si>
  <si>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</si>
  <si>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</si>
  <si>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</si>
  <si>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</si>
  <si>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</si>
  <si>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</si>
  <si>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</si>
  <si>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</si>
  <si>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</si>
  <si>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</si>
  <si>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</si>
  <si>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</si>
  <si>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</si>
  <si>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</si>
  <si>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</si>
  <si>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</si>
  <si>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</si>
  <si>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</si>
  <si>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</si>
  <si>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</si>
  <si>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</si>
  <si>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</si>
  <si>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</si>
  <si>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</si>
  <si>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</si>
  <si>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</si>
  <si>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</si>
  <si>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</si>
  <si>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</si>
  <si>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</si>
  <si>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</si>
  <si>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</si>
  <si>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</si>
  <si>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</si>
  <si>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</si>
  <si>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</si>
  <si>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</si>
  <si>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</si>
  <si>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</si>
  <si>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</si>
  <si>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</si>
  <si>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</si>
  <si>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</si>
  <si>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</si>
  <si>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</si>
  <si>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</si>
  <si>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</si>
  <si>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</si>
  <si>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</si>
  <si>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</si>
  <si>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</si>
  <si>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</si>
  <si>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</si>
  <si>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</si>
  <si>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</si>
  <si>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</si>
  <si>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</si>
  <si>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</si>
  <si>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</si>
  <si>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</si>
  <si>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</si>
  <si>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</si>
  <si>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</si>
  <si>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</si>
  <si>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</si>
  <si>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</si>
  <si>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</si>
  <si>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</si>
  <si>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</si>
  <si>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</si>
  <si>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</si>
  <si>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</si>
  <si>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</si>
  <si>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</si>
  <si>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</si>
  <si>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</si>
  <si>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</si>
  <si>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</si>
  <si>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</si>
  <si>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</si>
  <si>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</si>
  <si>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</si>
  <si>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</si>
  <si>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</si>
  <si>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</si>
  <si>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</si>
  <si>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</si>
  <si>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</si>
  <si>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</si>
  <si>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</si>
  <si>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</si>
  <si>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</si>
  <si>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</si>
  <si>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</si>
  <si>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</si>
  <si>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</si>
  <si>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</si>
  <si>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</si>
  <si>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</si>
  <si>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</si>
  <si>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</si>
  <si>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</si>
  <si>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</si>
  <si>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</si>
  <si>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</si>
  <si>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</si>
  <si>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</si>
  <si>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</si>
  <si>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</si>
  <si>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</si>
  <si>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</si>
  <si>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</si>
  <si>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</si>
  <si>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</si>
  <si>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</si>
  <si>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</si>
  <si>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</si>
  <si>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</si>
  <si>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</si>
  <si>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</si>
  <si>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</si>
  <si>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</si>
  <si>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</si>
  <si>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</si>
  <si>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</si>
  <si>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</si>
  <si>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</si>
  <si>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</si>
  <si>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</si>
  <si>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</si>
  <si>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</si>
  <si>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</si>
  <si>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</si>
  <si>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</si>
  <si>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</si>
  <si>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</si>
  <si>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</si>
  <si>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</si>
  <si>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</si>
  <si>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</si>
  <si>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</si>
  <si>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</si>
  <si>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</si>
  <si>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</si>
  <si>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</si>
  <si>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</si>
  <si>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</si>
  <si>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</si>
  <si>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</si>
  <si>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</si>
  <si>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</si>
  <si>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</si>
  <si>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</si>
  <si>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</si>
  <si>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</si>
  <si>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</si>
  <si>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</si>
  <si>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</si>
  <si>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</si>
  <si>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</si>
  <si>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</si>
  <si>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</si>
  <si>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</si>
  <si>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</si>
  <si>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</si>
  <si>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</si>
  <si>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</si>
  <si>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</si>
  <si>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</si>
  <si>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</si>
  <si>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</si>
  <si>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</si>
  <si>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</si>
  <si>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</si>
  <si>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</si>
  <si>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</si>
  <si>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</si>
  <si>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</si>
  <si>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</si>
  <si>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</si>
  <si>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</si>
  <si>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</si>
  <si>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</si>
  <si>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</si>
  <si>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</si>
  <si>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</si>
  <si>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</si>
  <si>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</si>
  <si>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</si>
  <si>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</si>
  <si>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</si>
  <si>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</si>
  <si>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</si>
  <si>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</si>
  <si>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</si>
  <si>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</si>
  <si>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</si>
  <si>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</si>
  <si>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</si>
  <si>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</si>
  <si>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</si>
  <si>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</si>
  <si>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</si>
  <si>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</si>
  <si>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</si>
  <si>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</si>
  <si>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</si>
  <si>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</si>
  <si>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</si>
  <si>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</si>
  <si>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</si>
  <si>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</si>
  <si>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</si>
  <si>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</si>
  <si>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</si>
  <si>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</si>
  <si>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</si>
  <si>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</si>
  <si>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</si>
  <si>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</si>
  <si>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</si>
  <si>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</si>
  <si>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</si>
  <si>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</si>
  <si>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</si>
  <si>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</si>
  <si>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</si>
  <si>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</si>
  <si>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</si>
  <si>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</si>
  <si>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</si>
  <si>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</si>
  <si>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</si>
  <si>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</si>
  <si>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</si>
  <si>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</si>
  <si>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</si>
  <si>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</si>
  <si>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</si>
  <si>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</si>
  <si>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</si>
  <si>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</si>
  <si>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</si>
  <si>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</si>
  <si>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</si>
  <si>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</si>
  <si>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</si>
  <si>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</si>
  <si>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</si>
  <si>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</si>
  <si>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</si>
  <si>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</si>
  <si>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</si>
  <si>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</si>
  <si>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</si>
  <si>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</si>
  <si>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</si>
  <si>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</si>
  <si>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</si>
  <si>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</si>
  <si>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</si>
  <si>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</si>
  <si>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</si>
  <si>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</si>
  <si>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</si>
  <si>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</si>
  <si>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</si>
  <si>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</si>
  <si>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</si>
  <si>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</si>
  <si>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</si>
  <si>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</si>
  <si>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</si>
  <si>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</si>
  <si>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</si>
  <si>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</si>
  <si>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</si>
  <si>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</si>
  <si>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</si>
  <si>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</si>
  <si>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</si>
  <si>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</si>
  <si>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</si>
  <si>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</si>
  <si>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</si>
  <si>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</si>
  <si>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</si>
  <si>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</si>
  <si>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</si>
  <si>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</si>
  <si>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</si>
  <si>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</si>
  <si>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</si>
  <si>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</si>
  <si>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</si>
  <si>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</si>
  <si>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</si>
  <si>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</si>
  <si>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</si>
  <si>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</si>
  <si>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</si>
  <si>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</si>
  <si>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</si>
  <si>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</si>
  <si>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</si>
  <si>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</si>
  <si>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</si>
  <si>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</si>
  <si>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</si>
  <si>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</si>
  <si>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</si>
  <si>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</si>
  <si>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</si>
  <si>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</si>
  <si>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</si>
  <si>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</si>
  <si>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</si>
  <si>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</si>
  <si>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</si>
  <si>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</si>
  <si>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</si>
  <si>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</si>
  <si>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</si>
  <si>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</si>
  <si>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</si>
  <si>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</si>
  <si>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</si>
  <si>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</si>
  <si>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</si>
  <si>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</si>
  <si>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</si>
  <si>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</si>
  <si>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</si>
  <si>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</si>
  <si>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</si>
  <si>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</si>
  <si>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</si>
  <si>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</si>
  <si>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</si>
  <si>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</si>
  <si>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</si>
  <si>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</si>
  <si>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</si>
  <si>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</si>
  <si>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</si>
  <si>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</si>
  <si>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</si>
  <si>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</si>
  <si>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</si>
  <si>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</si>
  <si>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</si>
  <si>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</si>
  <si>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</si>
  <si>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</si>
  <si>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</si>
  <si>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</si>
  <si>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</si>
  <si>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</si>
  <si>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</si>
  <si>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</si>
  <si>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</si>
  <si>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</si>
  <si>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</si>
  <si>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</si>
  <si>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</si>
  <si>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</si>
  <si>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</si>
  <si>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</si>
  <si>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</si>
  <si>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</si>
  <si>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</si>
  <si>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</si>
  <si>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</si>
  <si>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</si>
  <si>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</si>
  <si>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</si>
  <si>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</si>
  <si>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</si>
  <si>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</si>
  <si>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</si>
  <si>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</si>
  <si>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</si>
  <si>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</si>
  <si>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</si>
  <si>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</si>
  <si>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</si>
  <si>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</si>
  <si>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</si>
  <si>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</si>
  <si>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</si>
  <si>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</si>
  <si>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</si>
  <si>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</si>
  <si>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</si>
  <si>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</si>
  <si>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</si>
  <si>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</si>
  <si>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</si>
  <si>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</si>
  <si>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</si>
  <si>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</si>
  <si>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</si>
  <si>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</si>
  <si>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</si>
  <si>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</si>
  <si>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</si>
  <si>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</si>
  <si>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</si>
  <si>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</si>
  <si>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</si>
  <si>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</si>
  <si>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</si>
  <si>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</si>
  <si>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</si>
  <si>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</si>
  <si>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</si>
  <si>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</si>
  <si>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</si>
  <si>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</si>
  <si>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</si>
  <si>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</si>
  <si>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</si>
  <si>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</si>
  <si>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</si>
  <si>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</si>
  <si>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</si>
  <si>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</si>
  <si>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</si>
  <si>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</si>
  <si>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</si>
  <si>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</si>
  <si>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</si>
  <si>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</si>
  <si>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</si>
  <si>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</si>
  <si>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</si>
  <si>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</si>
  <si>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</si>
  <si>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</si>
  <si>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</si>
  <si>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</si>
  <si>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</si>
  <si>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</si>
  <si>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</si>
  <si>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</si>
  <si>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</si>
  <si>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</si>
  <si>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</si>
  <si>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</si>
  <si>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</si>
  <si>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</si>
  <si>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</si>
  <si>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</si>
  <si>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</si>
  <si>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</si>
  <si>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</si>
  <si>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</si>
  <si>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</si>
  <si>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</si>
  <si>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</si>
  <si>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</si>
  <si>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</si>
  <si>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</si>
  <si>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</si>
  <si>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</si>
  <si>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</si>
  <si>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</si>
  <si>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</si>
  <si>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</si>
  <si>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</si>
  <si>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</si>
  <si>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</si>
  <si>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</si>
  <si>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</si>
  <si>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</si>
  <si>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</si>
  <si>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</si>
  <si>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</si>
  <si>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</si>
  <si>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</si>
  <si>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</si>
  <si>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</si>
  <si>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</si>
  <si>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</si>
  <si>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</si>
  <si>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</si>
  <si>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</si>
  <si>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</si>
  <si>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</si>
  <si>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</si>
  <si>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</si>
  <si>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</si>
  <si>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</si>
  <si>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</si>
  <si>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</si>
  <si>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</si>
  <si>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</si>
  <si>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</si>
  <si>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</si>
  <si>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</si>
  <si>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</si>
  <si>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</si>
  <si>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</si>
  <si>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</si>
  <si>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</si>
  <si>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</si>
  <si>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</si>
  <si>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</si>
  <si>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</si>
  <si>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</si>
  <si>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</si>
  <si>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</si>
  <si>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</si>
  <si>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</si>
  <si>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</si>
  <si>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</si>
  <si>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</si>
  <si>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</si>
  <si>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</si>
  <si>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</si>
  <si>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</si>
  <si>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</si>
  <si>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</si>
  <si>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</si>
  <si>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</si>
  <si>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</si>
  <si>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</si>
  <si>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</si>
  <si>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</si>
  <si>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</si>
  <si>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</si>
  <si>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</si>
  <si>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</si>
  <si>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</si>
  <si>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</si>
  <si>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</si>
  <si>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</si>
  <si>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</si>
  <si>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</si>
  <si>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</si>
  <si>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</si>
  <si>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</si>
  <si>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</si>
  <si>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</si>
  <si>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</si>
  <si>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</si>
  <si>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</si>
  <si>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</si>
  <si>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</si>
  <si>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</si>
  <si>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</si>
  <si>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</si>
  <si>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</si>
  <si>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</si>
  <si>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</si>
  <si>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</si>
  <si>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</si>
  <si>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</si>
  <si>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</si>
  <si>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</si>
  <si>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</si>
  <si>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</si>
  <si>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</si>
  <si>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</si>
  <si>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</si>
  <si>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</si>
  <si>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</si>
  <si>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</si>
  <si>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</si>
  <si>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</si>
  <si>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</si>
  <si>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</si>
  <si>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</si>
  <si>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</si>
  <si>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</si>
  <si>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</si>
  <si>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</si>
  <si>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</si>
  <si>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</si>
  <si>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</si>
  <si>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</si>
  <si>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</si>
  <si>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</si>
  <si>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</si>
  <si>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</si>
  <si>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</si>
  <si>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</si>
  <si>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</si>
  <si>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</si>
  <si>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</si>
  <si>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</si>
  <si>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</si>
  <si>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</si>
  <si>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</si>
  <si>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</si>
  <si>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</si>
  <si>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</si>
  <si>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</si>
  <si>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</si>
  <si>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</si>
  <si>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</si>
  <si>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</si>
  <si>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</si>
  <si>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</si>
  <si>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</si>
  <si>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</si>
  <si>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</si>
  <si>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</si>
  <si>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</si>
  <si>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</si>
  <si>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</si>
  <si>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</si>
  <si>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</si>
  <si>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</si>
  <si>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</si>
  <si>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</si>
  <si>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</si>
  <si>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</si>
  <si>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</si>
  <si>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</si>
  <si>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</si>
  <si>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</si>
  <si>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</si>
  <si>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</si>
  <si>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</si>
  <si>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</si>
  <si>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</si>
  <si>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</si>
  <si>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</si>
  <si>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</si>
  <si>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</si>
  <si>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</si>
  <si>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</si>
  <si>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</si>
  <si>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</si>
  <si>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</si>
  <si>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</si>
  <si>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</si>
  <si>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</si>
  <si>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</si>
  <si>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</si>
  <si>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</si>
  <si>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</si>
  <si>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</si>
  <si>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</si>
  <si>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</si>
  <si>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</si>
  <si>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</si>
  <si>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</si>
  <si>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</si>
  <si>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</si>
  <si>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</si>
  <si>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</si>
  <si>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</si>
  <si>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</si>
  <si>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</si>
  <si>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</si>
  <si>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</si>
  <si>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</si>
  <si>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</si>
  <si>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</si>
  <si>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</si>
  <si>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</si>
  <si>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</si>
  <si>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</si>
  <si>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</si>
  <si>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</si>
  <si>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</si>
  <si>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</si>
  <si>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</si>
  <si>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</si>
  <si>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</si>
  <si>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</si>
  <si>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</si>
  <si>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</si>
  <si>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</si>
  <si>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</si>
  <si>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</si>
  <si>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</si>
  <si>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</si>
  <si>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</si>
  <si>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</si>
  <si>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</si>
  <si>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</si>
  <si>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</si>
  <si>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</si>
  <si>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</si>
  <si>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</si>
  <si>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</si>
  <si>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</si>
  <si>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</si>
  <si>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</si>
  <si>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</si>
  <si>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</si>
  <si>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</si>
  <si>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</si>
  <si>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</si>
  <si>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</si>
  <si>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</si>
  <si>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</si>
  <si>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</si>
  <si>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</si>
  <si>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</si>
  <si>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</si>
  <si>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</si>
  <si>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</si>
  <si>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</si>
  <si>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</si>
  <si>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</si>
  <si>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</si>
  <si>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</si>
  <si>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</si>
  <si>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</si>
  <si>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</si>
  <si>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</si>
  <si>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</si>
  <si>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</si>
  <si>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</si>
  <si>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</si>
  <si>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</si>
  <si>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</si>
  <si>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</si>
  <si>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</si>
  <si>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</si>
  <si>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</si>
  <si>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</si>
  <si>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</si>
  <si>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</si>
  <si>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</si>
  <si>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</si>
  <si>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</si>
  <si>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</si>
  <si>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</si>
  <si>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</si>
  <si>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</si>
  <si>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</si>
  <si>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</si>
  <si>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</si>
  <si>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</si>
  <si>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</si>
  <si>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</si>
  <si>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</si>
  <si>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</si>
  <si>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</si>
  <si>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</si>
  <si>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</si>
  <si>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</si>
  <si>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</si>
  <si>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</si>
  <si>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</si>
  <si>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</si>
  <si>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</si>
  <si>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</si>
  <si>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</si>
  <si>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</si>
  <si>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</si>
  <si>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</si>
  <si>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</si>
  <si>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</si>
  <si>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</si>
  <si>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</si>
  <si>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</si>
  <si>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</si>
  <si>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</si>
  <si>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</si>
  <si>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</si>
  <si>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</si>
  <si>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</si>
  <si>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</si>
  <si>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</si>
  <si>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</si>
  <si>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</si>
  <si>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</si>
  <si>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</si>
  <si>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</si>
  <si>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</si>
  <si>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</si>
  <si>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</si>
  <si>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</si>
  <si>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</si>
  <si>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</si>
  <si>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</si>
  <si>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</si>
  <si>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</si>
  <si>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</si>
  <si>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</si>
  <si>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</si>
  <si>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</si>
  <si>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</si>
  <si>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</si>
  <si>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</si>
  <si>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</si>
  <si>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</si>
  <si>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</si>
  <si>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</si>
  <si>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</si>
  <si>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</si>
  <si>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</si>
  <si>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</si>
  <si>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</si>
  <si>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</si>
  <si>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</si>
  <si>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</si>
  <si>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</si>
  <si>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</si>
  <si>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</si>
  <si>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</si>
  <si>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</si>
  <si>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</si>
  <si>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</si>
  <si>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</si>
  <si>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</si>
  <si>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</si>
  <si>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</si>
  <si>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</si>
  <si>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</si>
  <si>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</si>
  <si>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</si>
  <si>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</si>
  <si>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</si>
  <si>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</si>
  <si>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</si>
  <si>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</si>
  <si>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</si>
  <si>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</si>
  <si>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</si>
  <si>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</si>
  <si>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</si>
  <si>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</si>
  <si>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</si>
  <si>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</si>
  <si>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</si>
  <si>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</si>
  <si>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</si>
  <si>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</si>
  <si>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</si>
  <si>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</si>
  <si>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</si>
  <si>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</si>
  <si>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</si>
  <si>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</si>
  <si>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</si>
  <si>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</si>
  <si>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</si>
  <si>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</si>
  <si>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</si>
  <si>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</si>
  <si>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</si>
  <si>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</si>
  <si>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</si>
  <si>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</si>
  <si>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</si>
  <si>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</si>
  <si>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</si>
  <si>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</si>
  <si>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</si>
  <si>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</si>
  <si>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</si>
  <si>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</si>
  <si>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</si>
  <si>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</si>
  <si>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</si>
  <si>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</si>
  <si>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</si>
  <si>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</si>
  <si>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</si>
  <si>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</si>
  <si>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</si>
  <si>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</si>
  <si>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</si>
  <si>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</si>
  <si>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</si>
  <si>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</si>
  <si>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</si>
  <si>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</si>
  <si>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</si>
  <si>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</si>
  <si>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</si>
  <si>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</si>
  <si>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</si>
  <si>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</si>
  <si>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</si>
  <si>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</si>
  <si>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</si>
  <si>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</si>
  <si>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</si>
  <si>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</si>
  <si>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</si>
  <si>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</si>
  <si>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</si>
  <si>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</si>
  <si>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</si>
  <si>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</si>
  <si>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</si>
  <si>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</si>
  <si>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</si>
  <si>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</si>
  <si>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</si>
  <si>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</si>
  <si>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</si>
  <si>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</si>
  <si>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</si>
  <si>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</si>
  <si>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</si>
  <si>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</si>
  <si>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</si>
  <si>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</si>
  <si>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</si>
  <si>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</si>
  <si>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</si>
  <si>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</si>
  <si>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</si>
  <si>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</si>
  <si>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</si>
  <si>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</si>
  <si>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</si>
  <si>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</si>
  <si>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</si>
  <si>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</si>
  <si>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</si>
  <si>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</si>
  <si>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</si>
  <si>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</si>
  <si>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</si>
  <si>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</si>
  <si>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</si>
  <si>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</si>
  <si>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</si>
  <si>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</si>
  <si>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</si>
  <si>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</si>
  <si>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</si>
  <si>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</si>
  <si>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</si>
  <si>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</si>
  <si>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</si>
  <si>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</si>
  <si>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</si>
  <si>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</si>
  <si>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</si>
  <si>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</si>
  <si>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</si>
  <si>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</si>
  <si>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</si>
  <si>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</si>
  <si>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</si>
  <si>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</si>
  <si>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</si>
  <si>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</si>
  <si>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</si>
  <si>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</si>
  <si>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</si>
  <si>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</si>
  <si>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</si>
  <si>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</si>
  <si>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</si>
  <si>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</si>
  <si>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</si>
  <si>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</si>
  <si>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</si>
  <si>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</si>
  <si>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</si>
  <si>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</si>
  <si>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</si>
  <si>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</si>
  <si>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</si>
  <si>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</si>
  <si>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</si>
  <si>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</si>
  <si>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</si>
  <si>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</si>
  <si>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</si>
  <si>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</si>
  <si>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</si>
  <si>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</si>
  <si>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</si>
  <si>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</si>
  <si>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</si>
  <si>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</si>
  <si>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</si>
  <si>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</si>
  <si>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</si>
  <si>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</si>
  <si>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</si>
  <si>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</si>
  <si>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</si>
  <si>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</si>
  <si>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</si>
  <si>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</si>
  <si>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</si>
  <si>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</si>
  <si>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</si>
  <si>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</si>
  <si>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</si>
  <si>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</si>
  <si>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</si>
  <si>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</si>
  <si>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</si>
  <si>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</si>
  <si>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</si>
  <si>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</si>
  <si>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</si>
  <si>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</si>
  <si>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</si>
  <si>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</si>
  <si>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</si>
  <si>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</si>
  <si>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</si>
  <si>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</si>
  <si>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</si>
  <si>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</si>
  <si>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</si>
  <si>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</si>
  <si>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</si>
  <si>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</si>
  <si>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</si>
  <si>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</si>
  <si>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</si>
  <si>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</si>
  <si>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</si>
  <si>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</si>
  <si>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</si>
  <si>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</si>
  <si>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</si>
  <si>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</si>
  <si>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</si>
  <si>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</si>
  <si>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</si>
  <si>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</si>
  <si>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</si>
  <si>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</si>
  <si>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</si>
  <si>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</si>
  <si>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</si>
  <si>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</si>
  <si>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</si>
  <si>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</si>
  <si>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</si>
  <si>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</si>
  <si>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</si>
  <si>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</si>
  <si>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</si>
  <si>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</si>
  <si>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</si>
  <si>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</si>
  <si>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</si>
  <si>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</si>
  <si>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</si>
  <si>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</si>
  <si>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</si>
  <si>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</si>
  <si>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</si>
  <si>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</si>
  <si>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</si>
  <si>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</si>
  <si>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</si>
  <si>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</si>
  <si>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</si>
  <si>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</si>
  <si>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</si>
  <si>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</si>
  <si>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</si>
  <si>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</si>
  <si>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</si>
  <si>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</si>
  <si>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</si>
  <si>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</si>
  <si>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</si>
  <si>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</si>
  <si>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</si>
  <si>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</si>
  <si>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</si>
  <si>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</si>
  <si>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</si>
  <si>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</si>
  <si>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</si>
  <si>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</si>
  <si>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</si>
  <si>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</si>
  <si>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</si>
  <si>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</si>
  <si>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</si>
  <si>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</si>
  <si>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</si>
  <si>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</si>
  <si>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</si>
  <si>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</si>
  <si>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</si>
  <si>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</si>
  <si>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</si>
  <si>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</si>
  <si>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</si>
  <si>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</si>
  <si>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</si>
  <si>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</si>
  <si>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</si>
  <si>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</si>
  <si>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</si>
  <si>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</si>
  <si>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</si>
  <si>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</si>
  <si>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</si>
  <si>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</si>
  <si>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</si>
  <si>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</si>
  <si>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</si>
  <si>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</si>
  <si>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</si>
  <si>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</si>
  <si>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</si>
  <si>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</si>
  <si>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</si>
  <si>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</si>
  <si>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</si>
  <si>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</si>
  <si>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</si>
  <si>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</si>
  <si>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</si>
  <si>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</si>
  <si>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</si>
  <si>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</si>
  <si>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</si>
  <si>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</si>
  <si>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</si>
  <si>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</si>
  <si>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</si>
  <si>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</si>
  <si>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</si>
  <si>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</si>
  <si>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</si>
  <si>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</si>
  <si>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</si>
  <si>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</si>
  <si>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</si>
  <si>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</si>
  <si>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</si>
  <si>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</si>
  <si>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</si>
  <si>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</si>
  <si>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</si>
  <si>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</si>
  <si>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</si>
  <si>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</si>
  <si>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</si>
  <si>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</si>
  <si>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</si>
  <si>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</si>
  <si>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</si>
  <si>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</si>
  <si>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</si>
  <si>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</si>
  <si>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</si>
  <si>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</si>
  <si>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</si>
  <si>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</si>
  <si>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</si>
  <si>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</si>
  <si>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</si>
  <si>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</si>
  <si>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</si>
  <si>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</si>
  <si>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</si>
  <si>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</si>
  <si>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</si>
  <si>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</si>
  <si>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</si>
  <si>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</si>
  <si>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</si>
  <si>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</si>
  <si>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</si>
  <si>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</si>
  <si>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</si>
  <si>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</si>
  <si>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</si>
  <si>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</si>
  <si>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</si>
  <si>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</si>
  <si>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</si>
  <si>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</si>
  <si>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</si>
  <si>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</si>
  <si>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</si>
  <si>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</si>
  <si>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</si>
  <si>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</si>
  <si>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</si>
  <si>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</si>
  <si>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</si>
  <si>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</si>
  <si>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</si>
  <si>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</si>
  <si>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</si>
  <si>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</si>
  <si>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</si>
  <si>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</si>
  <si>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</si>
  <si>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</si>
  <si>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</si>
  <si>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</si>
  <si>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</si>
  <si>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</si>
  <si>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</si>
  <si>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</si>
  <si>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</si>
  <si>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</si>
  <si>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</si>
  <si>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</si>
  <si>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</si>
  <si>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</si>
  <si>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</si>
  <si>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</si>
  <si>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</si>
  <si>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</si>
  <si>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</si>
  <si>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</si>
  <si>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</si>
  <si>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</si>
  <si>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</si>
  <si>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</si>
  <si>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</si>
  <si>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</si>
  <si>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</si>
  <si>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</si>
  <si>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</si>
  <si>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</si>
  <si>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</si>
  <si>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</si>
  <si>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</si>
  <si>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</si>
  <si>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</si>
  <si>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</si>
  <si>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</si>
  <si>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</si>
  <si>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</si>
  <si>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</si>
  <si>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</si>
  <si>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</si>
  <si>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</si>
  <si>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</si>
  <si>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</si>
  <si>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</si>
  <si>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</si>
  <si>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</si>
  <si>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</si>
  <si>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</si>
  <si>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</si>
  <si>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</si>
  <si>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</si>
  <si>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</si>
  <si>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</si>
  <si>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</si>
  <si>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</si>
  <si>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</si>
  <si>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</si>
  <si>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</si>
  <si>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</si>
  <si>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</si>
  <si>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</si>
  <si>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</si>
  <si>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</si>
  <si>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</si>
  <si>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</si>
  <si>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</si>
  <si>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</si>
  <si>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</si>
  <si>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</si>
  <si>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</si>
  <si>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</si>
  <si>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</si>
  <si>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</si>
  <si>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</si>
  <si>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</si>
  <si>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</si>
  <si>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</si>
  <si>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</si>
  <si>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</si>
  <si>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</si>
  <si>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</si>
  <si>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</si>
  <si>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</si>
  <si>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</si>
  <si>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</si>
  <si>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</si>
  <si>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</si>
  <si>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</si>
  <si>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</si>
  <si>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</si>
  <si>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</si>
  <si>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</si>
  <si>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</si>
  <si>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</si>
  <si>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</si>
  <si>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</si>
  <si>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</si>
  <si>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</si>
  <si>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</si>
  <si>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</si>
  <si>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</si>
  <si>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</si>
  <si>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</si>
  <si>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</si>
  <si>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</si>
  <si>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</si>
  <si>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</si>
  <si>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</si>
  <si>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</si>
  <si>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</si>
  <si>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</si>
  <si>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</si>
  <si>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</si>
  <si>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</si>
  <si>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</si>
  <si>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</si>
  <si>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</si>
  <si>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</si>
  <si>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</si>
  <si>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</si>
  <si>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</si>
  <si>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</si>
  <si>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</si>
  <si>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</si>
  <si>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</si>
  <si>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</si>
  <si>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</si>
  <si>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</si>
  <si>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</si>
  <si>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</si>
  <si>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</si>
  <si>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</si>
  <si>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</si>
  <si>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</si>
  <si>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</si>
  <si>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</si>
  <si>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</si>
  <si>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</si>
  <si>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</si>
  <si>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</si>
  <si>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</si>
  <si>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</si>
  <si>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</si>
  <si>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</si>
  <si>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</si>
  <si>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</si>
  <si>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</si>
  <si>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</si>
  <si>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</si>
  <si>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</si>
  <si>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</si>
  <si>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</si>
  <si>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</si>
  <si>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</si>
  <si>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</si>
  <si>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</si>
  <si>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</si>
  <si>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</si>
  <si>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</si>
  <si>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</si>
  <si>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</si>
  <si>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</si>
  <si>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</si>
  <si>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</si>
  <si>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</si>
  <si>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</si>
  <si>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</si>
  <si>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</si>
  <si>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</si>
  <si>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</si>
  <si>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</si>
  <si>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</si>
  <si>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</si>
  <si>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</si>
  <si>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</si>
  <si>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</si>
  <si>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</si>
  <si>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</si>
  <si>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</si>
  <si>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</si>
  <si>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</si>
  <si>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</si>
  <si>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</si>
  <si>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</si>
  <si>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</si>
  <si>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</si>
  <si>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</si>
  <si>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</si>
  <si>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</si>
  <si>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</si>
  <si>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</si>
  <si>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</si>
  <si>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</si>
  <si>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</si>
  <si>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</si>
  <si>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</si>
  <si>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</si>
  <si>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</si>
  <si>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</si>
  <si>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</si>
  <si>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</si>
  <si>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</si>
  <si>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</si>
  <si>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</si>
  <si>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</si>
  <si>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</si>
  <si>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</si>
  <si>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</si>
  <si>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</si>
  <si>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</si>
  <si>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</si>
  <si>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</si>
  <si>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</si>
  <si>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</si>
  <si>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</si>
  <si>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</si>
  <si>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</si>
  <si>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</si>
  <si>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</si>
  <si>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</si>
  <si>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</si>
  <si>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</si>
  <si>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</si>
  <si>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</si>
  <si>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</si>
  <si>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</si>
  <si>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</si>
  <si>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</si>
  <si>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</si>
  <si>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</si>
  <si>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</si>
  <si>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</si>
  <si>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</si>
  <si>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</si>
  <si>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</si>
  <si>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</si>
  <si>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</si>
  <si>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</si>
  <si>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</si>
  <si>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</si>
  <si>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</si>
  <si>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</si>
  <si>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</si>
  <si>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</si>
  <si>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</si>
  <si>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</si>
  <si>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</si>
  <si>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</si>
  <si>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</si>
  <si>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</si>
  <si>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</si>
  <si>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</si>
  <si>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</si>
  <si>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</si>
  <si>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</si>
  <si>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</si>
  <si>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</si>
  <si>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</si>
  <si>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</si>
  <si>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</si>
  <si>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</si>
  <si>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</si>
  <si>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</si>
  <si>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</si>
  <si>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</si>
  <si>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</si>
  <si>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</si>
  <si>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</si>
  <si>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</si>
  <si>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</si>
  <si>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</si>
  <si>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</si>
  <si>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</si>
  <si>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</si>
  <si>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</si>
  <si>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</si>
  <si>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</si>
  <si>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</si>
  <si>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</si>
  <si>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</si>
  <si>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</si>
  <si>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</si>
  <si>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</si>
  <si>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</si>
  <si>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</si>
  <si>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</si>
  <si>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</si>
  <si>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</si>
  <si>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</si>
  <si>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</si>
  <si>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</si>
  <si>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</si>
  <si>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</si>
  <si>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</si>
  <si>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</si>
  <si>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</si>
  <si>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</si>
  <si>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</si>
  <si>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</si>
  <si>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</si>
  <si>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</si>
  <si>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</si>
  <si>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</si>
  <si>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</si>
  <si>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</si>
  <si>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</si>
  <si>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</si>
  <si>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</si>
  <si>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</si>
  <si>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</si>
  <si>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</si>
  <si>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</si>
  <si>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</si>
  <si>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</si>
  <si>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</si>
  <si>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</si>
  <si>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</si>
  <si>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</si>
  <si>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</si>
  <si>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</si>
  <si>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</si>
  <si>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</si>
  <si>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</si>
  <si>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</si>
  <si>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</si>
  <si>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</si>
  <si>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</si>
  <si>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</si>
  <si>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</si>
  <si>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</si>
  <si>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</si>
  <si>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</si>
  <si>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</si>
  <si>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</si>
  <si>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</si>
  <si>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</si>
  <si>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</si>
  <si>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</si>
  <si>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</si>
  <si>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</si>
  <si>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</si>
  <si>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</si>
  <si>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</si>
  <si>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</si>
  <si>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</si>
  <si>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</si>
  <si>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</si>
  <si>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</si>
  <si>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</si>
  <si>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</si>
  <si>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</si>
  <si>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</si>
  <si>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</si>
  <si>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</si>
  <si>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</si>
  <si>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</si>
  <si>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</si>
  <si>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</si>
  <si>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</si>
  <si>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</si>
  <si>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</si>
  <si>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</si>
  <si>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</si>
  <si>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</si>
  <si>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</si>
  <si>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</si>
  <si>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</si>
  <si>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</si>
  <si>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</si>
  <si>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</si>
  <si>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</si>
  <si>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</si>
  <si>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</si>
  <si>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</si>
  <si>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</si>
  <si>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</si>
  <si>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</si>
  <si>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</si>
  <si>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</si>
  <si>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</si>
  <si>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</si>
  <si>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</si>
  <si>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</si>
  <si>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</si>
  <si>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</si>
  <si>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</si>
  <si>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</si>
  <si>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</si>
  <si>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</si>
  <si>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</si>
  <si>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</si>
  <si>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</si>
  <si>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</si>
  <si>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</si>
  <si>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</si>
  <si>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</si>
  <si>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</si>
  <si>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</si>
  <si>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</si>
  <si>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</si>
  <si>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</si>
  <si>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</si>
  <si>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</si>
  <si>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</si>
  <si>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</si>
  <si>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</si>
  <si>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</si>
  <si>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</si>
  <si>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</si>
  <si>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</si>
  <si>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</si>
  <si>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</si>
  <si>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</si>
  <si>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</si>
  <si>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</si>
  <si>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</si>
  <si>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</si>
  <si>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</si>
  <si>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</si>
  <si>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</si>
  <si>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</si>
  <si>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</si>
  <si>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</si>
  <si>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</si>
  <si>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</si>
  <si>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</si>
  <si>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</si>
  <si>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</si>
  <si>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</si>
  <si>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</si>
  <si>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</si>
  <si>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</si>
  <si>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</si>
  <si>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</si>
  <si>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</si>
  <si>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</si>
  <si>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</si>
  <si>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</si>
  <si>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</si>
  <si>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</si>
  <si>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</si>
  <si>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</si>
  <si>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</si>
  <si>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</si>
  <si>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</si>
  <si>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</si>
  <si>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</si>
  <si>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</si>
  <si>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</si>
  <si>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</si>
  <si>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</si>
  <si>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</si>
  <si>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</si>
  <si>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</si>
  <si>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</si>
  <si>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</si>
  <si>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</si>
  <si>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</si>
  <si>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</si>
  <si>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</si>
  <si>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</si>
  <si>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</si>
  <si>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</si>
  <si>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</si>
  <si>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</si>
  <si>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</si>
  <si>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</si>
  <si>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</si>
  <si>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</si>
  <si>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</si>
  <si>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</si>
  <si>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</si>
  <si>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</si>
  <si>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</si>
  <si>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</si>
  <si>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</si>
  <si>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</si>
  <si>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</si>
  <si>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</si>
  <si>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</si>
  <si>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</si>
  <si>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</si>
  <si>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</si>
  <si>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</si>
  <si>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</si>
  <si>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</si>
  <si>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</si>
  <si>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</si>
  <si>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</si>
  <si>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</si>
  <si>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</si>
  <si>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</si>
  <si>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</si>
  <si>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</si>
  <si>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</si>
  <si>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</si>
  <si>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</si>
  <si>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</si>
  <si>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</si>
  <si>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</si>
  <si>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</si>
  <si>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</si>
  <si>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</si>
  <si>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</si>
  <si>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</si>
  <si>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</si>
  <si>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</si>
  <si>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</si>
  <si>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</si>
  <si>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</si>
  <si>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</si>
  <si>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</si>
  <si>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</si>
  <si>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</si>
  <si>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</si>
  <si>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</si>
  <si>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</si>
  <si>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</si>
  <si>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</si>
  <si>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</si>
  <si>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</si>
  <si>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</si>
  <si>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</si>
  <si>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</si>
  <si>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</si>
  <si>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</si>
  <si>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</si>
  <si>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</si>
  <si>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</si>
  <si>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</si>
  <si>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</si>
  <si>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</si>
  <si>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</si>
  <si>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</si>
  <si>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</si>
  <si>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</si>
  <si>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</si>
  <si>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</si>
  <si>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</si>
  <si>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</si>
  <si>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</si>
  <si>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</si>
  <si>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</si>
  <si>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</si>
  <si>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</si>
  <si>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</si>
  <si>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</si>
  <si>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</si>
  <si>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</si>
  <si>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</si>
  <si>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</si>
  <si>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</si>
  <si>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</si>
  <si>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</si>
  <si>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</si>
  <si>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</si>
  <si>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</si>
  <si>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</si>
  <si>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</si>
  <si>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</si>
  <si>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</si>
  <si>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</si>
  <si>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</si>
  <si>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</si>
  <si>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</si>
  <si>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</si>
  <si>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</si>
  <si>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</si>
  <si>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</si>
  <si>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</si>
  <si>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</si>
  <si>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</si>
  <si>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</si>
  <si>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</si>
  <si>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</si>
  <si>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</si>
  <si>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</si>
  <si>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</si>
  <si>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</si>
  <si>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</si>
  <si>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</si>
  <si>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</si>
  <si>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</si>
  <si>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</si>
  <si>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</si>
  <si>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</si>
  <si>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</si>
  <si>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</si>
  <si>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</si>
  <si>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</si>
  <si>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</si>
  <si>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</si>
  <si>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</si>
  <si>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</si>
  <si>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</si>
  <si>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</si>
  <si>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</si>
  <si>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</si>
  <si>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</si>
  <si>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</si>
  <si>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</si>
  <si>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</si>
  <si>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</si>
  <si>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</si>
  <si>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</si>
  <si>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</si>
  <si>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</si>
  <si>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</si>
  <si>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</si>
  <si>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</si>
  <si>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</si>
  <si>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</si>
  <si>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</si>
  <si>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</si>
  <si>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</si>
  <si>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</si>
  <si>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</si>
  <si>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</si>
  <si>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</si>
  <si>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</si>
  <si>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</si>
  <si>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</si>
  <si>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</si>
  <si>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</si>
  <si>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</si>
  <si>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</si>
  <si>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</si>
  <si>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</si>
  <si>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</si>
  <si>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</si>
  <si>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</si>
  <si>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</si>
  <si>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</si>
  <si>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</si>
  <si>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</si>
  <si>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</si>
  <si>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</si>
  <si>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</si>
  <si>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</si>
  <si>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</si>
  <si>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</si>
  <si>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</si>
  <si>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</si>
  <si>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</si>
  <si>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</si>
  <si>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</si>
  <si>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</si>
  <si>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</si>
  <si>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</si>
  <si>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</si>
  <si>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</si>
  <si>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</si>
  <si>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</si>
  <si>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</si>
  <si>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</si>
  <si>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</si>
  <si>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</si>
  <si>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</si>
  <si>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</si>
  <si>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</si>
  <si>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</si>
  <si>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</si>
  <si>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</si>
  <si>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</si>
  <si>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</si>
  <si>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</si>
  <si>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</si>
  <si>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</si>
  <si>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</si>
  <si>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</si>
  <si>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</si>
  <si>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</si>
  <si>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</si>
  <si>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</si>
  <si>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</si>
  <si>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</si>
  <si>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</si>
  <si>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</si>
  <si>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</si>
  <si>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</si>
  <si>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</si>
  <si>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</si>
  <si>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</si>
  <si>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</si>
  <si>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</si>
  <si>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</si>
  <si>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</si>
  <si>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</si>
  <si>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</si>
  <si>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</si>
  <si>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</si>
  <si>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</si>
  <si>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</si>
  <si>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</si>
  <si>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</si>
  <si>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</si>
  <si>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</si>
  <si>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</si>
  <si>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</si>
  <si>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</si>
  <si>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</si>
  <si>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</si>
  <si>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</si>
  <si>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</si>
  <si>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</si>
  <si>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</si>
  <si>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</si>
  <si>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</si>
  <si>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</si>
  <si>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</si>
  <si>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</si>
  <si>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</si>
  <si>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</si>
  <si>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</si>
  <si>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</si>
  <si>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</si>
  <si>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</si>
  <si>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</si>
  <si>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</si>
  <si>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</si>
  <si>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</si>
  <si>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</si>
  <si>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</si>
  <si>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</si>
  <si>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</si>
  <si>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</si>
  <si>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</si>
  <si>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</si>
  <si>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</si>
  <si>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</si>
  <si>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</si>
  <si>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</si>
  <si>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</si>
  <si>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</si>
  <si>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</si>
  <si>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</si>
  <si>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</si>
  <si>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</si>
  <si>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</si>
  <si>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</si>
  <si>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</si>
  <si>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</si>
  <si>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</si>
  <si>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</si>
  <si>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</si>
  <si>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</si>
  <si>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</si>
  <si>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</si>
  <si>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</si>
  <si>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</si>
  <si>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</si>
  <si>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</si>
  <si>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</si>
  <si>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</si>
  <si>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</si>
  <si>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</si>
  <si>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</si>
  <si>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</si>
  <si>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</si>
  <si>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</si>
  <si>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</si>
  <si>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</si>
  <si>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</si>
  <si>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</si>
  <si>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</si>
  <si>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</si>
  <si>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</si>
  <si>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</si>
  <si>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</si>
  <si>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</si>
  <si>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</si>
  <si>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</si>
  <si>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</si>
  <si>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</si>
  <si>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</si>
  <si>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</si>
  <si>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</si>
  <si>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</si>
  <si>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</si>
  <si>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</si>
  <si>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</si>
  <si>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</si>
  <si>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</si>
  <si>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</si>
  <si>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</si>
  <si>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</si>
  <si>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</si>
  <si>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</si>
  <si>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</si>
  <si>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</si>
  <si>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</si>
  <si>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</si>
  <si>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</si>
  <si>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</si>
  <si>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</si>
  <si>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</si>
  <si>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</si>
  <si>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</si>
  <si>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</si>
  <si>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</si>
  <si>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</si>
  <si>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</si>
  <si>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</si>
  <si>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</si>
  <si>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</si>
  <si>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</si>
  <si>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</si>
  <si>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</si>
  <si>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</si>
  <si>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</si>
  <si>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</si>
  <si>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</si>
  <si>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</si>
  <si>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</si>
  <si>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</si>
  <si>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</si>
  <si>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</si>
  <si>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</si>
  <si>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</si>
  <si>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</si>
  <si>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</si>
  <si>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</si>
  <si>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</si>
  <si>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</si>
  <si>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</si>
  <si>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</si>
  <si>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</si>
  <si>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</si>
  <si>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</si>
  <si>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</si>
  <si>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</si>
  <si>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</si>
  <si>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</si>
  <si>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</si>
  <si>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</si>
  <si>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</si>
  <si>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</si>
  <si>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</si>
  <si>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</si>
  <si>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</si>
  <si>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</si>
  <si>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</si>
  <si>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</si>
  <si>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</si>
  <si>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</si>
  <si>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</si>
  <si>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</si>
  <si>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</si>
  <si>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</si>
  <si>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</si>
  <si>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</si>
  <si>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</si>
  <si>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</si>
  <si>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</si>
  <si>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</si>
  <si>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</si>
  <si>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</si>
  <si>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</si>
  <si>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</si>
  <si>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</si>
  <si>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</si>
  <si>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</si>
  <si>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</si>
  <si>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</si>
  <si>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</si>
  <si>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</si>
  <si>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</si>
  <si>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</si>
  <si>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</si>
  <si>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</si>
  <si>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</si>
  <si>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</si>
  <si>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</si>
  <si>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</si>
  <si>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</si>
  <si>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</si>
  <si>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</si>
  <si>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</si>
  <si>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</si>
  <si>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</si>
  <si>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</si>
  <si>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</si>
  <si>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</si>
  <si>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</si>
  <si>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</si>
  <si>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</si>
  <si>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</si>
  <si>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</si>
  <si>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</si>
  <si>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</si>
  <si>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</si>
  <si>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</si>
  <si>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</si>
  <si>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</si>
  <si>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</si>
  <si>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</si>
  <si>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</si>
  <si>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</si>
  <si>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</si>
  <si>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</si>
  <si>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</si>
  <si>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</si>
  <si>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</si>
  <si>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</si>
  <si>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</si>
  <si>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</si>
  <si>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</si>
  <si>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</si>
  <si>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</si>
  <si>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</si>
  <si>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</si>
  <si>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</si>
  <si>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</si>
  <si>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</si>
  <si>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</si>
  <si>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</si>
  <si>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</si>
  <si>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</si>
  <si>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</si>
  <si>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</si>
  <si>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</si>
  <si>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</si>
  <si>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</si>
  <si>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</si>
  <si>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</si>
  <si>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</si>
  <si>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</si>
  <si>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</si>
  <si>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</si>
  <si>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</si>
  <si>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</si>
  <si>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</si>
  <si>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</si>
  <si>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</si>
  <si>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</si>
  <si>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</si>
  <si>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</si>
  <si>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</si>
  <si>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</si>
  <si>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</si>
  <si>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</si>
  <si>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</si>
  <si>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</si>
  <si>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</si>
  <si>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</si>
  <si>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</si>
  <si>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</si>
  <si>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</si>
  <si>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</si>
  <si>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</si>
  <si>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</si>
  <si>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</si>
  <si>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</si>
  <si>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</si>
  <si>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</si>
  <si>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</si>
  <si>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</si>
  <si>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</si>
  <si>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</si>
  <si>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</si>
  <si>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</si>
  <si>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</si>
  <si>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</si>
  <si>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</si>
  <si>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</si>
  <si>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</si>
  <si>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</si>
  <si>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</si>
  <si>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</si>
  <si>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</si>
  <si>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</si>
  <si>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</si>
  <si>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</si>
  <si>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</si>
  <si>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</si>
  <si>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</si>
  <si>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</si>
  <si>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</si>
  <si>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</si>
  <si>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</si>
  <si>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</si>
  <si>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</si>
  <si>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</si>
  <si>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</si>
  <si>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</si>
  <si>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</si>
  <si>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</si>
  <si>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</si>
  <si>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</si>
  <si>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</si>
  <si>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</si>
  <si>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</si>
  <si>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</si>
  <si>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</si>
  <si>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</si>
  <si>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</si>
  <si>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</si>
  <si>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</si>
  <si>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</si>
  <si>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</si>
  <si>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</si>
  <si>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</si>
  <si>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</si>
  <si>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</si>
  <si>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</si>
  <si>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</si>
  <si>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</si>
  <si>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</si>
  <si>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</si>
  <si>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</si>
  <si>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</si>
  <si>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</si>
  <si>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</si>
  <si>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</si>
  <si>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</si>
  <si>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</si>
  <si>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</si>
  <si>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</si>
  <si>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</si>
  <si>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</si>
  <si>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</si>
  <si>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</si>
  <si>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</si>
  <si>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</si>
  <si>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</si>
  <si>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</si>
  <si>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</si>
  <si>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</si>
  <si>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</si>
  <si>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</si>
  <si>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</si>
  <si>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</si>
  <si>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</si>
  <si>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</si>
  <si>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</si>
  <si>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</si>
  <si>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</si>
  <si>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</si>
  <si>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</si>
  <si>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</si>
  <si>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</si>
  <si>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</si>
  <si>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</si>
  <si>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</si>
  <si>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</si>
  <si>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</si>
  <si>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</si>
  <si>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</si>
  <si>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</si>
  <si>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</si>
  <si>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</si>
  <si>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</si>
  <si>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</si>
  <si>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</si>
  <si>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</si>
  <si>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</si>
  <si>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</si>
  <si>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</si>
  <si>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</si>
  <si>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</si>
  <si>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</si>
  <si>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</si>
  <si>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</si>
  <si>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</si>
  <si>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</si>
  <si>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</si>
  <si>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</si>
  <si>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</si>
  <si>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</si>
  <si>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</si>
  <si>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</si>
  <si>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</si>
  <si>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</si>
  <si>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</si>
  <si>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</si>
  <si>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</si>
  <si>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</si>
  <si>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</si>
  <si>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</si>
  <si>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</si>
  <si>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</si>
  <si>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</si>
  <si>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</si>
  <si>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</si>
  <si>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</si>
  <si>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</si>
  <si>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</si>
  <si>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</si>
  <si>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</si>
  <si>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</si>
  <si>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</si>
  <si>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</si>
  <si>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</si>
  <si>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</si>
  <si>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</si>
  <si>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</si>
  <si>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</si>
  <si>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</si>
  <si>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</si>
  <si>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</si>
  <si>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</si>
  <si>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</si>
  <si>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</si>
  <si>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</si>
  <si>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</si>
  <si>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</si>
  <si>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</si>
  <si>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</si>
  <si>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</si>
  <si>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</si>
  <si>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</si>
  <si>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</si>
  <si>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</si>
  <si>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</si>
  <si>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</si>
  <si>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</si>
  <si>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</si>
  <si>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</si>
  <si>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</si>
  <si>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</si>
  <si>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</si>
  <si>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</si>
  <si>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</si>
  <si>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</si>
  <si>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</si>
  <si>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</si>
  <si>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</si>
  <si>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</si>
  <si>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</si>
  <si>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</si>
  <si>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</si>
  <si>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</si>
  <si>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</si>
  <si>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</si>
  <si>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</si>
  <si>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</si>
  <si>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</si>
  <si>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</si>
  <si>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</si>
  <si>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</si>
  <si>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</si>
  <si>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</si>
  <si>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</si>
  <si>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</si>
  <si>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</si>
  <si>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</si>
  <si>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</si>
  <si>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</si>
  <si>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</si>
  <si>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</si>
  <si>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</si>
  <si>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</si>
  <si>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</si>
  <si>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</si>
  <si>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</si>
  <si>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</si>
  <si>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</si>
  <si>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</si>
  <si>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</si>
  <si>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</si>
  <si>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</si>
  <si>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</si>
  <si>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</si>
  <si>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</si>
  <si>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</si>
  <si>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</si>
  <si>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</si>
  <si>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</si>
  <si>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</si>
  <si>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</si>
  <si>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</si>
  <si>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</si>
  <si>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</si>
  <si>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</si>
  <si>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</si>
  <si>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</si>
  <si>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</si>
  <si>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</si>
  <si>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</si>
  <si>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</si>
  <si>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</si>
  <si>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</si>
  <si>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</si>
  <si>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</si>
  <si>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</si>
  <si>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</si>
  <si>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</si>
  <si>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</si>
  <si>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</si>
  <si>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</si>
  <si>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</si>
  <si>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</si>
  <si>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</si>
  <si>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</si>
  <si>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</si>
  <si>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</si>
  <si>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</si>
  <si>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</si>
  <si>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</si>
  <si>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</si>
  <si>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</si>
  <si>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</si>
  <si>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</si>
  <si>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</si>
  <si>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</si>
  <si>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</si>
  <si>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</si>
  <si>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</si>
  <si>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</si>
  <si>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</si>
  <si>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</si>
  <si>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</si>
  <si>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</si>
  <si>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</si>
  <si>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</si>
  <si>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</si>
  <si>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</si>
  <si>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</si>
  <si>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</si>
  <si>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</si>
  <si>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</si>
  <si>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</si>
  <si>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</si>
  <si>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</si>
  <si>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</si>
  <si>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</si>
  <si>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</si>
  <si>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</si>
  <si>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</si>
  <si>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</si>
  <si>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</si>
  <si>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</si>
  <si>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</si>
  <si>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</si>
  <si>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</si>
  <si>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</si>
  <si>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</si>
  <si>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</si>
  <si>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</si>
  <si>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</si>
  <si>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</si>
  <si>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</si>
  <si>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</si>
  <si>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</si>
  <si>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</si>
  <si>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</si>
  <si>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</si>
  <si>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</si>
  <si>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</si>
  <si>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</si>
  <si>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</si>
  <si>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</si>
  <si>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</si>
  <si>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</si>
  <si>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</si>
  <si>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</si>
  <si>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</si>
  <si>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</si>
  <si>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</si>
  <si>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</si>
  <si>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</si>
  <si>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</si>
  <si>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</si>
  <si>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</si>
  <si>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</si>
  <si>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</si>
  <si>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</si>
  <si>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</si>
  <si>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</si>
  <si>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</si>
  <si>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</si>
  <si>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</si>
  <si>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</si>
  <si>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</si>
  <si>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</si>
  <si>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</si>
  <si>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</si>
  <si>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</si>
  <si>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</si>
  <si>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</si>
  <si>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</si>
  <si>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</si>
  <si>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</si>
  <si>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</si>
  <si>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</si>
  <si>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</si>
  <si>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</si>
  <si>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</si>
  <si>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</si>
  <si>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</si>
  <si>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</si>
  <si>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</si>
  <si>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</si>
  <si>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</si>
  <si>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</si>
  <si>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</si>
  <si>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</si>
  <si>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</si>
  <si>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</si>
  <si>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</si>
  <si>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</si>
  <si>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</si>
  <si>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</si>
  <si>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</si>
  <si>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</si>
  <si>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</si>
  <si>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</si>
  <si>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</si>
  <si>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</si>
  <si>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</si>
  <si>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</si>
  <si>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</si>
  <si>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</si>
  <si>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</si>
  <si>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</si>
  <si>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</si>
  <si>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</si>
  <si>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</si>
  <si>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</si>
  <si>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</si>
  <si>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</si>
  <si>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</si>
  <si>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</si>
  <si>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</si>
  <si>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</si>
  <si>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</si>
  <si>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</si>
  <si>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</si>
  <si>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</si>
  <si>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</si>
  <si>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</si>
  <si>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</si>
  <si>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</si>
  <si>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</si>
  <si>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</si>
  <si>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</si>
  <si>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</si>
  <si>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</si>
  <si>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</si>
  <si>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</si>
  <si>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</si>
  <si>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</si>
  <si>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</si>
  <si>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</si>
  <si>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</si>
  <si>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</si>
  <si>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</si>
  <si>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</si>
  <si>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</si>
  <si>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</si>
  <si>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</si>
  <si>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</si>
  <si>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</si>
  <si>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</si>
  <si>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</si>
  <si>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</si>
  <si>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</si>
  <si>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</si>
  <si>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</si>
  <si>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</si>
  <si>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</si>
  <si>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</si>
  <si>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</si>
  <si>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</si>
  <si>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</si>
  <si>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</si>
  <si>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</si>
  <si>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</si>
  <si>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</si>
  <si>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</si>
  <si>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</si>
  <si>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</si>
  <si>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</si>
  <si>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</si>
  <si>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</si>
  <si>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</si>
  <si>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</si>
  <si>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</si>
  <si>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</si>
  <si>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</si>
  <si>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</si>
  <si>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</si>
  <si>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</si>
  <si>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</si>
  <si>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</si>
  <si>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</si>
  <si>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</si>
  <si>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</si>
  <si>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</si>
  <si>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</si>
  <si>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</si>
  <si>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</si>
  <si>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</si>
  <si>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</si>
  <si>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</si>
  <si>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</si>
  <si>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</si>
  <si>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</si>
  <si>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</si>
  <si>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</si>
  <si>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</si>
  <si>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</si>
  <si>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</si>
  <si>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</si>
  <si>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</si>
  <si>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</si>
  <si>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</si>
  <si>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</si>
  <si>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</si>
  <si>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</si>
  <si>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</si>
  <si>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</si>
  <si>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</si>
  <si>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</si>
  <si>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</si>
  <si>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</si>
  <si>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</si>
  <si>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</si>
  <si>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</si>
  <si>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</si>
  <si>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</si>
  <si>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</si>
  <si>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</si>
  <si>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</si>
  <si>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</si>
  <si>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</si>
  <si>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</si>
  <si>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</si>
  <si>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</si>
  <si>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</si>
  <si>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</si>
  <si>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</si>
  <si>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</si>
  <si>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</si>
  <si>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</si>
  <si>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</si>
  <si>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</si>
  <si>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</si>
  <si>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</si>
  <si>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</si>
  <si>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</si>
  <si>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</si>
  <si>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</si>
  <si>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</si>
  <si>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</si>
  <si>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</si>
  <si>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</si>
  <si>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</si>
  <si>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</si>
  <si>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</si>
  <si>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</si>
  <si>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</si>
  <si>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</si>
  <si>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</si>
  <si>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</si>
  <si>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</si>
  <si>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</si>
  <si>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</si>
  <si>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</si>
  <si>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</si>
  <si>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</si>
  <si>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</si>
  <si>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</si>
  <si>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</si>
  <si>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</si>
  <si>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</si>
  <si>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</si>
  <si>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</si>
  <si>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</si>
  <si>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</si>
  <si>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</si>
  <si>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</si>
  <si>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</si>
  <si>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</si>
  <si>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</si>
  <si>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</si>
  <si>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</si>
  <si>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</si>
  <si>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</si>
  <si>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</si>
  <si>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</si>
  <si>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</si>
  <si>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</si>
  <si>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</si>
  <si>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</si>
  <si>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</si>
  <si>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</si>
  <si>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</si>
  <si>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</si>
  <si>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</si>
  <si>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</si>
  <si>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</si>
  <si>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</si>
  <si>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</si>
  <si>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</si>
  <si>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</si>
  <si>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</si>
  <si>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</si>
  <si>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</si>
  <si>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</si>
  <si>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</si>
  <si>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</si>
  <si>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</si>
  <si>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</si>
  <si>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</si>
  <si>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</si>
  <si>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</si>
  <si>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</si>
  <si>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</si>
  <si>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</si>
  <si>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</si>
  <si>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</si>
  <si>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</si>
  <si>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</si>
  <si>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</si>
  <si>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</si>
  <si>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</si>
  <si>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</si>
  <si>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</si>
  <si>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</si>
  <si>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</si>
  <si>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</si>
  <si>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</si>
  <si>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</si>
  <si>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</si>
  <si>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</si>
  <si>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</si>
  <si>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</si>
  <si>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</si>
  <si>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</si>
  <si>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</si>
  <si>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</si>
  <si>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</si>
  <si>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</si>
  <si>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</si>
  <si>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</si>
  <si>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</si>
  <si>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</si>
  <si>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</si>
  <si>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</si>
  <si>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</si>
  <si>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</si>
  <si>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</si>
  <si>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</si>
  <si>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</si>
  <si>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</si>
  <si>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</si>
  <si>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</si>
  <si>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</si>
  <si>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</si>
  <si>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</si>
  <si>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</si>
  <si>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</si>
  <si>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</si>
  <si>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</si>
  <si>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</si>
  <si>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</si>
  <si>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</si>
  <si>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</si>
  <si>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</si>
  <si>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</si>
  <si>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</si>
  <si>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</si>
  <si>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</si>
  <si>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</si>
  <si>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</si>
  <si>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</si>
  <si>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</si>
  <si>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</si>
  <si>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</si>
  <si>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</si>
  <si>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</si>
  <si>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</si>
  <si>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</si>
  <si>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</si>
  <si>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</si>
  <si>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</si>
  <si>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</si>
  <si>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</si>
  <si>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</si>
  <si>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</si>
  <si>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</si>
  <si>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</si>
  <si>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</si>
  <si>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</si>
  <si>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</si>
  <si>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</si>
  <si>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</si>
  <si>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</si>
  <si>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</si>
  <si>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</si>
  <si>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</si>
  <si>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</si>
  <si>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</si>
  <si>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</si>
  <si>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</si>
  <si>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</si>
  <si>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</si>
  <si>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</si>
  <si>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</si>
  <si>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</si>
  <si>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</si>
  <si>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</si>
  <si>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</si>
  <si>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</si>
  <si>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</si>
  <si>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</si>
  <si>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</si>
  <si>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</si>
  <si>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</si>
  <si>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</si>
  <si>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</si>
  <si>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</si>
  <si>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</si>
  <si>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</si>
  <si>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</si>
  <si>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</si>
  <si>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</si>
  <si>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</si>
  <si>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</si>
  <si>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</si>
  <si>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</si>
  <si>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</si>
  <si>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</si>
  <si>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</si>
  <si>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</si>
  <si>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</si>
  <si>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</si>
  <si>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</si>
  <si>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</si>
  <si>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</si>
  <si>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</si>
  <si>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</si>
  <si>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</si>
  <si>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</si>
  <si>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</si>
  <si>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</si>
  <si>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</si>
  <si>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</si>
  <si>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</si>
  <si>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</si>
  <si>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</si>
  <si>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</si>
  <si>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</si>
  <si>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</si>
  <si>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</si>
  <si>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</si>
  <si>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</si>
  <si>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</si>
  <si>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</si>
  <si>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</si>
  <si>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</si>
  <si>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</si>
  <si>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</si>
  <si>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</si>
  <si>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</si>
  <si>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</si>
  <si>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</si>
  <si>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</si>
  <si>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</si>
  <si>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</si>
  <si>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</si>
  <si>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</si>
  <si>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</si>
  <si>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</si>
  <si>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</si>
  <si>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</si>
  <si>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</si>
  <si>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</si>
  <si>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</si>
  <si>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</si>
  <si>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</si>
  <si>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</si>
  <si>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</si>
  <si>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</si>
  <si>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</si>
  <si>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</si>
  <si>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</si>
  <si>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</si>
  <si>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</si>
  <si>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</si>
  <si>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</si>
  <si>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</si>
  <si>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</si>
  <si>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</si>
  <si>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</si>
  <si>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</si>
  <si>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</si>
  <si>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</si>
  <si>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</si>
  <si>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</si>
  <si>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</si>
  <si>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</si>
  <si>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</si>
  <si>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</si>
  <si>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</si>
  <si>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</si>
  <si>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</si>
  <si>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</si>
  <si>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</si>
  <si>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</si>
  <si>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</si>
  <si>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</si>
  <si>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</si>
  <si>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</si>
  <si>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</si>
  <si>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</si>
  <si>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</si>
  <si>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</si>
  <si>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</si>
  <si>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</si>
  <si>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</si>
  <si>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</si>
  <si>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</si>
  <si>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</si>
  <si>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</si>
  <si>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</si>
  <si>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</si>
  <si>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</si>
  <si>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</si>
  <si>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</si>
  <si>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</si>
  <si>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</si>
  <si>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</si>
  <si>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</si>
  <si>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</si>
  <si>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</si>
  <si>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</si>
  <si>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</si>
  <si>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</si>
  <si>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</si>
  <si>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</si>
  <si>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</si>
  <si>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</si>
  <si>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</si>
  <si>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</si>
  <si>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</si>
  <si>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</si>
  <si>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</si>
  <si>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</si>
  <si>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</si>
  <si>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</si>
  <si>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</si>
  <si>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</si>
  <si>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</si>
  <si>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</si>
  <si>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</si>
  <si>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</si>
  <si>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</si>
  <si>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</si>
  <si>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</si>
  <si>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</si>
  <si>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</si>
  <si>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</si>
  <si>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</si>
  <si>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</si>
  <si>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</si>
  <si>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</si>
  <si>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</si>
  <si>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</si>
  <si>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</si>
  <si>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</si>
  <si>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</si>
  <si>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</si>
  <si>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</si>
  <si>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</si>
  <si>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</si>
  <si>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</si>
  <si>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</si>
  <si>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</si>
  <si>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</si>
  <si>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</si>
  <si>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</si>
  <si>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</si>
  <si>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</si>
  <si>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</si>
  <si>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</si>
  <si>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</si>
  <si>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</si>
  <si>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</si>
  <si>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</si>
  <si>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</si>
  <si>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</si>
  <si>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</si>
  <si>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</si>
  <si>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</si>
  <si>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</si>
  <si>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</si>
  <si>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</si>
  <si>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</si>
  <si>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</si>
  <si>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</si>
  <si>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</si>
  <si>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</si>
  <si>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</si>
  <si>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</si>
  <si>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</si>
  <si>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</si>
  <si>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</si>
  <si>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</si>
  <si>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</si>
  <si>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</si>
  <si>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</si>
  <si>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</si>
  <si>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</si>
  <si>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</si>
  <si>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</si>
  <si>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</si>
  <si>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</si>
  <si>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</si>
  <si>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</si>
  <si>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</si>
  <si>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</si>
  <si>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</si>
  <si>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</si>
  <si>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</si>
  <si>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</si>
  <si>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</si>
  <si>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</si>
  <si>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</si>
  <si>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</si>
  <si>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</si>
  <si>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</si>
  <si>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</si>
  <si>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</si>
  <si>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</si>
  <si>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</si>
  <si>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</si>
  <si>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</si>
  <si>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</si>
  <si>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</si>
  <si>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</si>
  <si>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</si>
  <si>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</si>
  <si>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</si>
  <si>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</si>
  <si>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</si>
  <si>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</si>
  <si>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</si>
  <si>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</si>
  <si>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</si>
  <si>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</si>
  <si>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</si>
  <si>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</si>
  <si>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</si>
  <si>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</si>
  <si>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</si>
  <si>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</si>
  <si>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</si>
  <si>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</si>
  <si>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</si>
  <si>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</si>
  <si>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</si>
  <si>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</si>
  <si>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</si>
  <si>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</si>
  <si>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</si>
  <si>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</si>
  <si>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</si>
  <si>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</si>
  <si>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</si>
  <si>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</si>
  <si>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</si>
  <si>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</si>
  <si>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</si>
  <si>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</si>
  <si>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</si>
  <si>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</si>
  <si>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</si>
  <si>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</si>
  <si>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</si>
  <si>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</si>
  <si>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</si>
  <si>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</si>
  <si>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</si>
  <si>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</si>
  <si>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</si>
  <si>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</si>
  <si>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</si>
  <si>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</si>
  <si>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</si>
  <si>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</si>
  <si>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</si>
  <si>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</si>
  <si>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</si>
  <si>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</si>
  <si>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</si>
  <si>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</si>
  <si>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</si>
  <si>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</si>
  <si>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</si>
  <si>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</si>
  <si>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</si>
  <si>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</si>
  <si>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</si>
  <si>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</si>
  <si>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</si>
  <si>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</si>
  <si>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</si>
  <si>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</si>
  <si>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</si>
  <si>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</si>
  <si>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</si>
  <si>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</si>
  <si>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</si>
  <si>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</si>
  <si>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</si>
  <si>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</si>
  <si>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</si>
  <si>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</si>
  <si>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</si>
  <si>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</si>
  <si>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</si>
  <si>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</si>
  <si>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</si>
  <si>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</si>
  <si>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</si>
  <si>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</si>
  <si>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</si>
  <si>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</si>
  <si>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</si>
  <si>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</si>
  <si>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</si>
  <si>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</si>
  <si>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</si>
  <si>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</si>
  <si>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</si>
  <si>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</si>
  <si>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</si>
  <si>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</si>
  <si>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</si>
  <si>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</si>
  <si>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</si>
  <si>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</si>
  <si>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</si>
  <si>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</si>
  <si>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</si>
  <si>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</si>
  <si>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</si>
  <si>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</si>
  <si>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</si>
  <si>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</si>
  <si>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</si>
  <si>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</si>
  <si>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</si>
  <si>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</si>
  <si>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</si>
  <si>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</si>
  <si>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</si>
  <si>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</si>
  <si>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</si>
  <si>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</si>
  <si>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</si>
  <si>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</si>
  <si>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</si>
  <si>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</si>
  <si>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</si>
  <si>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</si>
  <si>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</si>
  <si>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</si>
  <si>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</si>
  <si>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</si>
  <si>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</si>
  <si>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</si>
  <si>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</si>
  <si>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</si>
  <si>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</si>
  <si>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</si>
  <si>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</si>
  <si>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</si>
  <si>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</si>
  <si>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</si>
  <si>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</si>
  <si>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</si>
  <si>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</si>
  <si>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</si>
  <si>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</si>
  <si>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</si>
  <si>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</si>
  <si>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</si>
  <si>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</si>
  <si>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</si>
  <si>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</si>
  <si>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</si>
  <si>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</si>
  <si>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</si>
  <si>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</si>
  <si>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</si>
  <si>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</si>
  <si>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</si>
  <si>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</si>
  <si>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</si>
  <si>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</si>
  <si>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</si>
  <si>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</si>
  <si>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</si>
  <si>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</si>
  <si>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</si>
  <si>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</si>
  <si>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</si>
  <si>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</si>
  <si>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</si>
  <si>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</si>
  <si>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</si>
  <si>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</si>
  <si>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</si>
  <si>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</si>
  <si>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</si>
  <si>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</si>
  <si>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</si>
  <si>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</si>
  <si>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</si>
  <si>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</si>
  <si>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</si>
  <si>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</si>
  <si>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</si>
  <si>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</si>
  <si>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</si>
  <si>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</si>
  <si>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</si>
  <si>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</si>
  <si>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</si>
  <si>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</si>
  <si>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</si>
  <si>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</si>
  <si>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</si>
  <si>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</si>
  <si>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</si>
  <si>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</si>
  <si>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</si>
  <si>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</si>
  <si>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</si>
  <si>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</si>
  <si>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</si>
  <si>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</si>
  <si>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</si>
  <si>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</si>
  <si>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</si>
  <si>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</si>
  <si>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</si>
  <si>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</si>
  <si>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</si>
  <si>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</si>
  <si>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</si>
  <si>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</si>
  <si>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</si>
  <si>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</si>
  <si>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</si>
  <si>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</si>
  <si>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</si>
  <si>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</si>
  <si>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</si>
  <si>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</si>
  <si>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</si>
  <si>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</si>
  <si>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</si>
  <si>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</si>
  <si>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</si>
  <si>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</si>
  <si>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</si>
  <si>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</si>
  <si>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</si>
  <si>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</si>
  <si>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</si>
  <si>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</si>
  <si>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</si>
  <si>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</si>
  <si>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</si>
  <si>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</si>
  <si>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</si>
  <si>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</si>
  <si>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</si>
  <si>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</si>
  <si>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</si>
  <si>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</si>
  <si>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</si>
  <si>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</si>
  <si>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</si>
  <si>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</si>
  <si>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</si>
  <si>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</si>
  <si>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</si>
  <si>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</si>
  <si>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</si>
  <si>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</si>
  <si>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</si>
  <si>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</si>
  <si>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</si>
  <si>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</si>
  <si>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</si>
  <si>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</si>
  <si>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</si>
  <si>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</si>
  <si>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</si>
  <si>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</si>
  <si>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</si>
  <si>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</si>
  <si>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</si>
  <si>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</si>
  <si>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</si>
  <si>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</si>
  <si>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</si>
  <si>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</si>
  <si>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</si>
  <si>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</si>
  <si>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</si>
  <si>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</si>
  <si>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</si>
  <si>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</si>
  <si>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</si>
  <si>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</si>
  <si>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</si>
  <si>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</si>
  <si>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</si>
  <si>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</si>
  <si>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</si>
  <si>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</si>
  <si>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</si>
  <si>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</si>
  <si>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</si>
  <si>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</si>
  <si>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</si>
  <si>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</si>
  <si>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</si>
  <si>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</si>
  <si>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</si>
  <si>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</si>
  <si>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</si>
  <si>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</si>
  <si>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</si>
  <si>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</si>
  <si>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</si>
  <si>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</si>
  <si>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</si>
  <si>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</si>
  <si>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</si>
  <si>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</si>
  <si>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</si>
  <si>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</si>
  <si>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</si>
  <si>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</si>
  <si>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</si>
  <si>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</si>
  <si>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</si>
  <si>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</si>
  <si>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</si>
  <si>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</si>
  <si>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</si>
  <si>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</si>
  <si>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</si>
  <si>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</si>
  <si>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</si>
  <si>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</si>
  <si>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</si>
  <si>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</si>
  <si>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</si>
  <si>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</si>
  <si>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</si>
  <si>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</si>
  <si>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</si>
  <si>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</si>
  <si>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</si>
  <si>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</si>
  <si>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</si>
  <si>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</si>
  <si>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</si>
  <si>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</si>
  <si>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</si>
  <si>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</si>
  <si>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</si>
  <si>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</si>
  <si>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</si>
  <si>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</si>
  <si>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</si>
  <si>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</si>
  <si>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</si>
  <si>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</si>
  <si>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</si>
  <si>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</si>
  <si>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</si>
  <si>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</si>
  <si>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</si>
  <si>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</si>
  <si>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</si>
  <si>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</si>
  <si>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</si>
  <si>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</si>
  <si>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</si>
  <si>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</si>
  <si>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</si>
  <si>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</si>
  <si>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</si>
  <si>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</si>
  <si>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</si>
  <si>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</si>
  <si>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</si>
  <si>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</si>
  <si>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</si>
  <si>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</si>
  <si>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</si>
  <si>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</si>
  <si>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</si>
  <si>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</si>
  <si>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</si>
  <si>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</si>
  <si>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</si>
  <si>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</si>
  <si>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</si>
  <si>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</si>
  <si>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</si>
  <si>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</si>
  <si>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</si>
  <si>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</si>
  <si>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</si>
  <si>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</si>
  <si>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</si>
  <si>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</si>
  <si>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</si>
  <si>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</si>
  <si>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</si>
  <si>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</si>
  <si>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</si>
  <si>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</si>
  <si>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</si>
  <si>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</si>
  <si>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</si>
  <si>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</si>
  <si>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</si>
  <si>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</si>
  <si>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</si>
  <si>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</si>
  <si>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</si>
  <si>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</si>
  <si>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</si>
  <si>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</si>
  <si>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</si>
  <si>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</si>
  <si>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</si>
  <si>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</si>
  <si>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</si>
  <si>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</si>
  <si>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</si>
  <si>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</si>
  <si>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</si>
  <si>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</si>
  <si>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</si>
  <si>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</si>
  <si>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</si>
  <si>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</si>
  <si>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</si>
  <si>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</si>
  <si>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</si>
  <si>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</si>
  <si>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</si>
  <si>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</si>
  <si>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</si>
  <si>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</si>
  <si>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</si>
  <si>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</si>
  <si>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</si>
  <si>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</si>
  <si>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</si>
  <si>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</si>
  <si>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</si>
  <si>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</si>
  <si>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</si>
  <si>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</si>
  <si>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</si>
  <si>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</si>
  <si>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</si>
  <si>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</si>
  <si>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</si>
  <si>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</si>
  <si>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</si>
  <si>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</si>
  <si>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</si>
  <si>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</si>
  <si>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</si>
  <si>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</si>
  <si>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</si>
  <si>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</si>
  <si>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</si>
  <si>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</si>
  <si>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</si>
  <si>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</si>
  <si>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</si>
  <si>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</si>
  <si>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</si>
  <si>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</si>
  <si>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</si>
  <si>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</si>
  <si>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</si>
  <si>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</si>
  <si>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</si>
  <si>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</si>
  <si>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</si>
  <si>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</si>
  <si>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</si>
  <si>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</si>
  <si>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</si>
  <si>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</si>
  <si>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</si>
  <si>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</si>
  <si>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</si>
  <si>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</si>
  <si>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</si>
  <si>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</si>
  <si>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</si>
  <si>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</si>
  <si>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</si>
  <si>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</si>
  <si>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</si>
  <si>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</si>
  <si>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</si>
  <si>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</si>
  <si>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</si>
  <si>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</si>
  <si>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</si>
  <si>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</si>
  <si>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</si>
  <si>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</si>
  <si>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</si>
  <si>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</si>
  <si>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</si>
  <si>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</si>
  <si>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</si>
  <si>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</si>
  <si>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</si>
  <si>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</si>
  <si>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</si>
  <si>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</si>
  <si>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</si>
  <si>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</si>
  <si>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</si>
  <si>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</si>
  <si>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</si>
  <si>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</si>
  <si>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</si>
  <si>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</si>
  <si>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</si>
  <si>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</si>
  <si>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</si>
  <si>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</si>
  <si>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</si>
  <si>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</si>
  <si>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</si>
  <si>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</si>
  <si>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</si>
  <si>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</si>
  <si>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</si>
  <si>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</si>
  <si>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</si>
  <si>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</si>
  <si>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</si>
  <si>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</si>
  <si>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</si>
  <si>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</si>
  <si>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</si>
  <si>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</si>
  <si>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</si>
  <si>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</si>
  <si>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</si>
  <si>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</si>
  <si>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</si>
  <si>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</si>
  <si>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</si>
  <si>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</si>
  <si>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</si>
  <si>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</si>
  <si>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</si>
  <si>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</si>
  <si>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</si>
  <si>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</si>
  <si>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</si>
  <si>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</si>
  <si>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</si>
  <si>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</si>
  <si>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</si>
  <si>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</si>
  <si>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</si>
  <si>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</si>
  <si>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</si>
  <si>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</si>
  <si>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</si>
  <si>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</si>
  <si>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</si>
  <si>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</si>
  <si>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</si>
  <si>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</si>
  <si>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</si>
  <si>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</si>
  <si>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</si>
  <si>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</si>
  <si>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</si>
  <si>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</si>
  <si>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</si>
  <si>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</si>
  <si>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</si>
  <si>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</si>
  <si>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</si>
  <si>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</si>
  <si>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</si>
  <si>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</si>
  <si>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</si>
  <si>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</si>
  <si>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</si>
  <si>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</si>
  <si>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</si>
  <si>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</si>
  <si>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</si>
  <si>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</si>
  <si>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</si>
  <si>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</si>
  <si>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</si>
  <si>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</si>
  <si>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</si>
  <si>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</si>
  <si>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</si>
  <si>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</si>
  <si>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</si>
  <si>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</si>
  <si>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</si>
  <si>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</si>
  <si>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</si>
  <si>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</si>
  <si>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</si>
  <si>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</si>
  <si>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</si>
  <si>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</si>
  <si>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</si>
  <si>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</si>
  <si>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</si>
  <si>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</si>
  <si>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</si>
  <si>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</si>
  <si>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</si>
  <si>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</si>
  <si>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</si>
  <si>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</si>
  <si>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</si>
  <si>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</si>
  <si>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</si>
  <si>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</si>
  <si>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</si>
  <si>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</si>
  <si>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</si>
  <si>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</si>
  <si>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</si>
  <si>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</si>
  <si>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</si>
  <si>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</si>
  <si>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</si>
  <si>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</si>
  <si>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</si>
  <si>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</si>
  <si>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</si>
  <si>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</si>
  <si>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</si>
  <si>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</si>
  <si>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</si>
  <si>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</si>
  <si>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</si>
  <si>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</si>
  <si>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</si>
  <si>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</si>
  <si>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</si>
  <si>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</si>
  <si>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</si>
  <si>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</si>
  <si>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</si>
  <si>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</si>
  <si>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</si>
  <si>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</si>
  <si>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</si>
  <si>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</si>
  <si>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</si>
  <si>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</si>
  <si>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</si>
  <si>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</si>
  <si>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</si>
  <si>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</si>
  <si>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</si>
  <si>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</si>
  <si>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</si>
  <si>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</si>
  <si>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</si>
  <si>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</si>
  <si>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</si>
  <si>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</si>
  <si>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</si>
  <si>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</si>
  <si>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</si>
  <si>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</si>
  <si>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</si>
  <si>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</si>
  <si>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</si>
  <si>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</si>
  <si>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</si>
  <si>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</si>
  <si>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</si>
  <si>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</si>
  <si>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</si>
  <si>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</si>
  <si>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</si>
  <si>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</si>
  <si>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</si>
  <si>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</si>
  <si>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</si>
  <si>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</si>
  <si>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</si>
  <si>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</si>
  <si>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</si>
  <si>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</si>
  <si>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</si>
  <si>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</si>
  <si>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</si>
  <si>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</si>
  <si>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</si>
  <si>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</si>
  <si>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</si>
  <si>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</si>
  <si>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</si>
  <si>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</si>
  <si>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</si>
  <si>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</si>
  <si>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</si>
  <si>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</si>
  <si>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</si>
  <si>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</si>
  <si>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</si>
  <si>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</si>
  <si>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</si>
  <si>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</si>
  <si>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</si>
  <si>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</si>
  <si>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</si>
  <si>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</si>
  <si>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</si>
  <si>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</si>
  <si>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</si>
  <si>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</si>
  <si>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</si>
  <si>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</si>
  <si>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</si>
  <si>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</si>
  <si>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</si>
  <si>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</si>
  <si>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</si>
  <si>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</si>
  <si>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</si>
  <si>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</si>
  <si>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</si>
  <si>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</si>
  <si>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</si>
  <si>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</si>
  <si>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</si>
  <si>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</si>
  <si>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</si>
  <si>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</si>
  <si>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</si>
  <si>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</si>
  <si>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</si>
  <si>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</si>
  <si>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</si>
  <si>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</si>
  <si>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</si>
  <si>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</si>
  <si>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</si>
  <si>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</si>
  <si>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</si>
  <si>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</si>
  <si>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</si>
  <si>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</si>
  <si>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</si>
  <si>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</si>
  <si>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</si>
  <si>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</si>
  <si>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</si>
  <si>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</si>
  <si>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</si>
  <si>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</si>
  <si>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</si>
  <si>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</si>
  <si>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</si>
  <si>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</si>
  <si>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</si>
  <si>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</si>
  <si>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</si>
  <si>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</si>
  <si>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</si>
  <si>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</si>
  <si>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</si>
  <si>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</si>
  <si>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</si>
  <si>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</si>
  <si>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</si>
  <si>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</si>
  <si>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</si>
  <si>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</si>
  <si>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</si>
  <si>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</si>
  <si>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</si>
  <si>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</si>
  <si>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</si>
  <si>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</si>
  <si>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</si>
  <si>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</si>
  <si>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</si>
  <si>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</si>
  <si>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</si>
  <si>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</si>
  <si>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</si>
  <si>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</si>
  <si>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</si>
  <si>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</si>
  <si>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</si>
  <si>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</si>
  <si>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</si>
  <si>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</si>
  <si>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</si>
  <si>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</si>
  <si>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</si>
  <si>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</si>
  <si>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</si>
  <si>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</si>
  <si>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</si>
  <si>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</si>
  <si>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</si>
  <si>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</si>
  <si>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</si>
  <si>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</si>
  <si>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</si>
  <si>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</si>
  <si>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</si>
  <si>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</si>
  <si>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</si>
  <si>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</si>
  <si>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</si>
  <si>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</si>
  <si>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</si>
  <si>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</si>
  <si>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</si>
  <si>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</si>
  <si>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</si>
  <si>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</si>
  <si>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</si>
  <si>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</si>
  <si>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</si>
  <si>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</si>
  <si>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</si>
  <si>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</si>
  <si>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</si>
  <si>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</si>
  <si>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</si>
  <si>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</si>
  <si>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</si>
  <si>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</si>
  <si>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</si>
  <si>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</si>
  <si>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</si>
  <si>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</si>
  <si>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</si>
  <si>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</si>
  <si>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</si>
  <si>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</si>
  <si>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</si>
  <si>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</si>
  <si>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</si>
  <si>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</si>
  <si>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</si>
  <si>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</si>
  <si>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</si>
  <si>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</si>
  <si>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</si>
  <si>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</si>
  <si>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</si>
  <si>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</si>
  <si>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</si>
  <si>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</si>
  <si>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</si>
  <si>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</si>
  <si>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</si>
  <si>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</si>
  <si>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</si>
  <si>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</si>
  <si>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</si>
  <si>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</si>
  <si>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</si>
  <si>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</si>
  <si>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</si>
  <si>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</si>
  <si>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</si>
  <si>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</si>
  <si>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</si>
  <si>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</si>
  <si>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</si>
  <si>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</si>
  <si>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</si>
  <si>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</si>
  <si>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</si>
  <si>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</si>
  <si>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</si>
  <si>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</si>
  <si>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</si>
  <si>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</si>
  <si>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</si>
  <si>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</si>
  <si>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</si>
  <si>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</si>
  <si>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</si>
  <si>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</si>
  <si>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</si>
  <si>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</si>
  <si>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</si>
  <si>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</si>
  <si>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</si>
  <si>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</si>
  <si>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</si>
  <si>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</si>
  <si>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</si>
  <si>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</si>
  <si>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</si>
  <si>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</si>
  <si>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</si>
  <si>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</si>
  <si>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</si>
  <si>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</si>
  <si>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</si>
  <si>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</si>
  <si>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</si>
  <si>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</si>
  <si>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</si>
  <si>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</si>
  <si>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</si>
  <si>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</si>
  <si>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</si>
  <si>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</si>
  <si>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</si>
  <si>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</si>
  <si>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</si>
  <si>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</si>
  <si>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</si>
  <si>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</si>
  <si>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</si>
  <si>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</si>
  <si>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</si>
  <si>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</si>
  <si>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</si>
  <si>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</si>
  <si>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</si>
  <si>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</si>
  <si>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</si>
  <si>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</si>
  <si>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</si>
  <si>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</si>
  <si>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</si>
  <si>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</si>
  <si>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</si>
  <si>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</si>
  <si>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</si>
  <si>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</si>
  <si>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</si>
  <si>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</si>
  <si>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</si>
  <si>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</si>
  <si>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</si>
  <si>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</si>
  <si>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</si>
  <si>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</si>
  <si>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</si>
  <si>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</si>
  <si>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</si>
  <si>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</si>
  <si>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</si>
  <si>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</si>
  <si>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</si>
  <si>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</si>
  <si>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</si>
  <si>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</si>
  <si>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</si>
  <si>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</si>
  <si>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</si>
  <si>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</si>
  <si>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</si>
  <si>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</si>
  <si>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</si>
  <si>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</si>
  <si>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</si>
  <si>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</si>
  <si>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</si>
  <si>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</si>
  <si>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</si>
  <si>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</si>
  <si>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</si>
  <si>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</si>
  <si>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</si>
  <si>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</si>
  <si>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</si>
  <si>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</si>
  <si>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</si>
  <si>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</si>
  <si>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</si>
  <si>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</si>
  <si>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</si>
  <si>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</si>
  <si>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</si>
  <si>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</si>
  <si>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</si>
  <si>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</si>
  <si>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</si>
  <si>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</si>
  <si>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</si>
  <si>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</si>
  <si>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</si>
  <si>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</si>
  <si>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</si>
  <si>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</si>
  <si>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</si>
  <si>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</si>
  <si>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</si>
  <si>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</si>
  <si>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</si>
  <si>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</si>
  <si>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</si>
  <si>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</si>
  <si>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</si>
  <si>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</si>
  <si>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</si>
  <si>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</si>
  <si>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</si>
  <si>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</si>
  <si>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</si>
  <si>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</si>
  <si>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</si>
  <si>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</si>
  <si>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</si>
  <si>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</si>
  <si>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</si>
  <si>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</si>
  <si>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</si>
  <si>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</si>
  <si>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</si>
  <si>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</si>
  <si>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</si>
  <si>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</si>
  <si>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</si>
  <si>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</si>
  <si>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</si>
  <si>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</si>
  <si>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</si>
  <si>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</si>
  <si>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</si>
  <si>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</si>
  <si>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</si>
  <si>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</si>
  <si>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</si>
  <si>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</si>
  <si>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</si>
  <si>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</si>
  <si>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</si>
  <si>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</si>
  <si>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</si>
  <si>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</si>
  <si>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</si>
  <si>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</si>
  <si>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</si>
  <si>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</si>
  <si>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</si>
  <si>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</si>
  <si>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</si>
  <si>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</si>
  <si>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</si>
  <si>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</si>
  <si>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</si>
  <si>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</si>
  <si>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</si>
  <si>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</si>
  <si>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</si>
  <si>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</si>
  <si>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</si>
  <si>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</si>
  <si>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</si>
  <si>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</si>
  <si>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</si>
  <si>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</si>
  <si>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</si>
  <si>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</si>
  <si>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</si>
  <si>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</si>
  <si>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</si>
  <si>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</si>
  <si>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</si>
  <si>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</si>
  <si>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</si>
  <si>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</si>
  <si>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</si>
  <si>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</si>
  <si>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</si>
  <si>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</si>
  <si>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</si>
  <si>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</si>
  <si>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</si>
  <si>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</si>
  <si>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</si>
  <si>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</si>
  <si>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</si>
  <si>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</si>
  <si>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</si>
  <si>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</si>
  <si>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</si>
  <si>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</si>
  <si>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</si>
  <si>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</si>
  <si>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</si>
  <si>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</si>
  <si>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</si>
  <si>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</si>
  <si>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</si>
  <si>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</si>
  <si>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</si>
  <si>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</si>
  <si>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</si>
  <si>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</si>
  <si>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</si>
  <si>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</si>
  <si>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</si>
  <si>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</si>
  <si>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</si>
  <si>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</si>
  <si>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</si>
  <si>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</si>
  <si>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</si>
  <si>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</si>
  <si>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</si>
  <si>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</si>
  <si>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</si>
  <si>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</si>
  <si>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</si>
  <si>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</si>
  <si>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</si>
  <si>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</si>
  <si>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</si>
  <si>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</si>
  <si>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</si>
  <si>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</si>
  <si>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</si>
  <si>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</si>
  <si>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</si>
  <si>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</si>
  <si>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</si>
  <si>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</si>
  <si>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</si>
  <si>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</si>
  <si>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</si>
  <si>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</si>
  <si>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</si>
  <si>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</si>
  <si>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</si>
  <si>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</si>
  <si>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</si>
  <si>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</si>
  <si>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</si>
  <si>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</si>
  <si>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</si>
  <si>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</si>
  <si>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</si>
  <si>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</si>
  <si>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</si>
  <si>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</si>
  <si>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</si>
  <si>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</si>
  <si>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</si>
  <si>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</si>
  <si>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</si>
  <si>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</si>
  <si>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</si>
  <si>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</si>
  <si>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</si>
  <si>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</si>
  <si>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</si>
  <si>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</si>
  <si>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</si>
  <si>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</si>
  <si>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</si>
  <si>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</si>
  <si>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</si>
  <si>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</si>
  <si>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</si>
  <si>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</si>
  <si>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</si>
  <si>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</si>
  <si>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</si>
  <si>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</si>
  <si>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</si>
  <si>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</si>
  <si>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</si>
  <si>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</si>
  <si>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</si>
  <si>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</si>
  <si>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</si>
  <si>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</si>
  <si>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</si>
  <si>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</si>
  <si>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</si>
  <si>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</si>
  <si>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</si>
  <si>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</si>
  <si>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</si>
  <si>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</si>
  <si>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</si>
  <si>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</si>
  <si>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</si>
  <si>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</si>
  <si>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</si>
  <si>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</si>
  <si>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</si>
  <si>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</si>
  <si>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</si>
  <si>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</si>
  <si>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</si>
  <si>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</si>
  <si>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</si>
  <si>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</si>
  <si>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</si>
  <si>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</si>
  <si>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</si>
  <si>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</si>
  <si>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</si>
  <si>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</si>
  <si>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</si>
  <si>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</si>
  <si>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</si>
  <si>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</si>
  <si>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</si>
  <si>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</si>
  <si>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</si>
  <si>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</si>
  <si>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</si>
  <si>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</si>
  <si>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</si>
  <si>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</si>
  <si>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</si>
  <si>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</si>
  <si>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</si>
  <si>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</si>
  <si>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</si>
  <si>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</si>
  <si>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</si>
  <si>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</si>
  <si>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</si>
  <si>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</si>
  <si>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</si>
  <si>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</si>
  <si>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</si>
  <si>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</si>
  <si>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</si>
  <si>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</si>
  <si>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</si>
  <si>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</si>
  <si>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</si>
  <si>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</si>
  <si>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</si>
  <si>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</si>
  <si>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</si>
  <si>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</si>
  <si>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</si>
  <si>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</si>
  <si>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</si>
  <si>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</si>
  <si>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</si>
  <si>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</si>
  <si>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</si>
  <si>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</si>
  <si>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</si>
  <si>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</si>
  <si>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</si>
  <si>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</si>
  <si>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</si>
  <si>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</si>
  <si>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</si>
  <si>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</si>
  <si>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</si>
  <si>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</si>
  <si>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</si>
  <si>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</si>
  <si>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</si>
  <si>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</si>
  <si>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</si>
  <si>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</si>
  <si>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</si>
  <si>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</si>
  <si>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</si>
  <si>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</si>
  <si>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</si>
  <si>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</si>
  <si>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</si>
  <si>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</si>
  <si>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</si>
  <si>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</si>
  <si>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</si>
  <si>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</si>
  <si>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</si>
  <si>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</si>
  <si>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</si>
  <si>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</si>
  <si>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</si>
  <si>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</si>
  <si>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</si>
  <si>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</si>
  <si>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</si>
  <si>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</si>
  <si>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</si>
  <si>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</si>
  <si>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</si>
  <si>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</si>
  <si>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</si>
  <si>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</si>
  <si>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</si>
  <si>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</si>
  <si>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</si>
  <si>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</si>
  <si>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</si>
  <si>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</si>
  <si>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</si>
  <si>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</si>
  <si>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</si>
  <si>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</si>
  <si>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</si>
  <si>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</si>
  <si>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</si>
  <si>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</si>
  <si>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</si>
  <si>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</si>
  <si>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</si>
  <si>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</si>
  <si>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</si>
  <si>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</si>
  <si>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</si>
  <si>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</si>
  <si>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</si>
  <si>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</si>
  <si>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</si>
  <si>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</si>
  <si>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</si>
  <si>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</si>
  <si>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</si>
  <si>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</si>
  <si>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</si>
  <si>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</si>
  <si>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</si>
  <si>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</si>
  <si>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</si>
  <si>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</si>
  <si>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</si>
  <si>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</si>
  <si>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</si>
  <si>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</si>
  <si>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</si>
  <si>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</si>
  <si>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</si>
  <si>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</si>
  <si>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</si>
  <si>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</si>
  <si>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</si>
  <si>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</si>
  <si>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</si>
  <si>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</si>
  <si>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</si>
  <si>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</si>
  <si>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</si>
  <si>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</si>
  <si>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</si>
  <si>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</si>
  <si>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</si>
  <si>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</si>
  <si>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</si>
  <si>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</si>
  <si>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</si>
  <si>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</si>
  <si>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</si>
  <si>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</si>
  <si>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</si>
  <si>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</si>
  <si>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</si>
  <si>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</si>
  <si>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</si>
  <si>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</si>
  <si>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</si>
  <si>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</si>
  <si>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</si>
  <si>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</si>
  <si>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</si>
  <si>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</si>
  <si>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</si>
  <si>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</si>
  <si>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</si>
  <si>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</si>
  <si>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</si>
  <si>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</si>
  <si>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</si>
  <si>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</si>
  <si>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</si>
  <si>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</si>
  <si>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</si>
  <si>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</si>
  <si>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</si>
  <si>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</si>
  <si>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</si>
  <si>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</si>
  <si>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</si>
  <si>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</si>
  <si>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</si>
  <si>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</si>
  <si>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</si>
  <si>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</si>
  <si>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</si>
  <si>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</si>
  <si>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</si>
  <si>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</si>
  <si>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</si>
  <si>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</si>
  <si>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</si>
  <si>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</si>
  <si>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</si>
  <si>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</si>
  <si>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</si>
  <si>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</si>
  <si>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</si>
  <si>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</si>
  <si>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</si>
  <si>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</si>
  <si>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</si>
  <si>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</si>
  <si>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</si>
  <si>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</si>
  <si>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</si>
  <si>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</si>
  <si>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</si>
  <si>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</si>
  <si>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</si>
  <si>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</si>
  <si>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</si>
  <si>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</si>
  <si>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</si>
  <si>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</si>
  <si>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</si>
  <si>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</si>
  <si>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</si>
  <si>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</si>
  <si>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</si>
  <si>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</si>
  <si>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</si>
  <si>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</si>
  <si>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</si>
  <si>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</si>
  <si>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</si>
  <si>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</si>
  <si>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</si>
  <si>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</si>
  <si>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</si>
  <si>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</si>
  <si>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</si>
  <si>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</si>
  <si>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</si>
  <si>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</si>
  <si>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</si>
  <si>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</si>
  <si>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</si>
  <si>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</si>
  <si>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</si>
  <si>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</si>
  <si>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</si>
  <si>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</si>
  <si>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</si>
  <si>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</si>
  <si>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</si>
  <si>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</si>
  <si>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</si>
  <si>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</si>
  <si>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</si>
  <si>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</si>
  <si>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</si>
  <si>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</si>
  <si>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</si>
  <si>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</si>
  <si>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</si>
  <si>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</si>
  <si>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</si>
  <si>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</si>
  <si>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</si>
  <si>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</si>
  <si>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</si>
  <si>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</si>
  <si>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</si>
  <si>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</si>
  <si>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</si>
  <si>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</si>
  <si>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</si>
  <si>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</si>
  <si>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</si>
  <si>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</si>
  <si>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</si>
  <si>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</si>
  <si>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</si>
  <si>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</si>
  <si>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</si>
  <si>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</si>
  <si>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</si>
  <si>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</si>
  <si>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</si>
  <si>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</si>
  <si>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</si>
  <si>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</si>
  <si>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</si>
  <si>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</si>
  <si>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</si>
  <si>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</si>
  <si>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</si>
  <si>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</si>
  <si>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</si>
  <si>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</si>
  <si>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</si>
  <si>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</si>
  <si>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</si>
  <si>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</si>
  <si>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</si>
  <si>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</si>
  <si>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</si>
  <si>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</si>
  <si>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</si>
  <si>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</si>
  <si>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</si>
  <si>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</si>
  <si>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</si>
  <si>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</si>
  <si>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</si>
  <si>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</si>
  <si>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</si>
  <si>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</si>
  <si>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</si>
  <si>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</si>
  <si>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</si>
  <si>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</si>
  <si>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</si>
  <si>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</si>
  <si>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</si>
  <si>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</si>
  <si>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</si>
  <si>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</si>
  <si>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</si>
  <si>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</si>
  <si>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</si>
  <si>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</si>
  <si>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</si>
  <si>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</si>
  <si>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</si>
  <si>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</si>
  <si>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</si>
  <si>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</si>
  <si>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</si>
  <si>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</si>
  <si>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</si>
  <si>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</si>
  <si>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</si>
  <si>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</si>
  <si>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</si>
  <si>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</si>
  <si>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</si>
  <si>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</si>
  <si>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</si>
  <si>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</si>
  <si>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</si>
  <si>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</si>
  <si>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</si>
  <si>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</si>
  <si>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</si>
  <si>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</si>
  <si>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</si>
  <si>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</si>
  <si>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</si>
  <si>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</si>
  <si>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</si>
  <si>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</si>
  <si>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</si>
  <si>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</si>
  <si>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</si>
  <si>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</si>
  <si>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</si>
  <si>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</si>
  <si>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</si>
  <si>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</si>
  <si>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</si>
  <si>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</si>
  <si>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</si>
  <si>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</si>
  <si>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</si>
  <si>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</si>
  <si>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</si>
  <si>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</si>
  <si>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</si>
  <si>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</si>
  <si>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</si>
  <si>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</si>
  <si>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</si>
  <si>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</si>
  <si>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</si>
  <si>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</si>
  <si>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</si>
  <si>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</si>
  <si>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</si>
  <si>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</si>
  <si>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</si>
  <si>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</si>
  <si>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</si>
  <si>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</si>
  <si>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</si>
  <si>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</si>
  <si>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</si>
  <si>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</si>
  <si>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</si>
  <si>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</si>
  <si>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</si>
  <si>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</si>
  <si>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</si>
  <si>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</si>
  <si>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</si>
  <si>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</si>
  <si>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</si>
  <si>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</si>
  <si>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</si>
  <si>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</si>
  <si>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</si>
  <si>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</si>
  <si>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</si>
  <si>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</si>
  <si>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</si>
  <si>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</si>
  <si>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</si>
  <si>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</si>
  <si>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</si>
  <si>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</si>
  <si>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</si>
  <si>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</si>
  <si>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</si>
  <si>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</si>
  <si>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</si>
  <si>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</si>
  <si>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</si>
  <si>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</si>
  <si>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</si>
  <si>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</si>
  <si>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</si>
  <si>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</si>
  <si>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</si>
  <si>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</si>
  <si>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</si>
  <si>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</si>
  <si>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</si>
  <si>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</si>
  <si>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</si>
  <si>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</si>
  <si>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</si>
  <si>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</si>
  <si>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</si>
  <si>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</si>
  <si>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</si>
  <si>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</si>
  <si>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</si>
  <si>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</si>
  <si>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</si>
  <si>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</si>
  <si>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</si>
  <si>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</si>
  <si>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</si>
  <si>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</si>
  <si>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</si>
  <si>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</si>
  <si>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</si>
  <si>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</si>
  <si>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</si>
  <si>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</si>
  <si>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</si>
  <si>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</si>
  <si>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</si>
  <si>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</si>
  <si>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</si>
  <si>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</si>
  <si>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</si>
  <si>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</si>
  <si>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</si>
  <si>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</si>
  <si>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</si>
  <si>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</si>
  <si>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</si>
  <si>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</si>
  <si>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</si>
  <si>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</si>
  <si>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</si>
  <si>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</si>
  <si>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</si>
  <si>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</si>
  <si>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</si>
  <si>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</si>
  <si>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</si>
  <si>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</si>
  <si>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</si>
  <si>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</si>
  <si>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</si>
  <si>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</si>
  <si>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</si>
  <si>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</si>
  <si>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</si>
  <si>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</si>
  <si>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</si>
  <si>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</si>
  <si>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</si>
  <si>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</si>
  <si>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</si>
  <si>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</si>
  <si>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</si>
  <si>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</si>
  <si>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</si>
  <si>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</si>
  <si>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</si>
  <si>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</si>
  <si>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</si>
  <si>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</si>
  <si>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</si>
  <si>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</si>
  <si>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</si>
  <si>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</si>
  <si>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</si>
  <si>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</si>
  <si>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</si>
  <si>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</si>
  <si>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</si>
  <si>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</si>
  <si>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</si>
  <si>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</si>
  <si>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</si>
  <si>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</si>
  <si>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</si>
  <si>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</si>
  <si>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</si>
  <si>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</si>
  <si>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</si>
  <si>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</si>
  <si>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</si>
  <si>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</si>
  <si>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</si>
  <si>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</si>
  <si>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</si>
  <si>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</si>
  <si>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</si>
  <si>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</si>
  <si>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</si>
  <si>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</si>
  <si>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</si>
  <si>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</si>
  <si>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</si>
  <si>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</si>
  <si>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</si>
  <si>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</si>
  <si>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</si>
  <si>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</si>
  <si>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</si>
  <si>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</si>
  <si>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</si>
  <si>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</si>
  <si>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</si>
  <si>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</si>
  <si>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</si>
  <si>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</si>
  <si>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</si>
  <si>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</si>
  <si>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</si>
  <si>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</si>
  <si>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</si>
  <si>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</si>
  <si>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</si>
  <si>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</si>
  <si>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</si>
  <si>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</si>
  <si>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</si>
  <si>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</si>
  <si>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</si>
  <si>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</si>
  <si>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</si>
  <si>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</si>
  <si>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</si>
  <si>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</si>
  <si>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</si>
  <si>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</si>
  <si>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</si>
  <si>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</si>
  <si>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</si>
  <si>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</si>
  <si>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</si>
  <si>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</si>
  <si>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</si>
  <si>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</si>
  <si>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</si>
  <si>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</si>
  <si>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</si>
  <si>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</si>
  <si>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</si>
  <si>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</si>
  <si>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</si>
  <si>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</si>
  <si>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</si>
  <si>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</si>
  <si>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</si>
  <si>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</si>
  <si>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</si>
  <si>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</si>
  <si>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</si>
  <si>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</si>
  <si>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</si>
  <si>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</si>
  <si>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</si>
  <si>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</si>
  <si>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</si>
  <si>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</si>
  <si>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</si>
  <si>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</si>
  <si>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</si>
  <si>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</si>
  <si>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</si>
  <si>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</si>
  <si>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</si>
  <si>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</si>
  <si>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</si>
  <si>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</si>
  <si>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</si>
  <si>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</si>
  <si>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</si>
  <si>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</si>
  <si>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</si>
  <si>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</si>
  <si>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</si>
  <si>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</si>
  <si>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</si>
  <si>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</si>
  <si>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</si>
  <si>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</si>
  <si>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</si>
  <si>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</si>
  <si>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</si>
  <si>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</si>
  <si>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</si>
  <si>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</si>
  <si>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</si>
  <si>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</si>
  <si>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</si>
  <si>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</si>
  <si>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</si>
  <si>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</si>
  <si>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</si>
  <si>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</si>
  <si>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</si>
  <si>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</si>
  <si>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</si>
  <si>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</si>
  <si>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</si>
  <si>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</si>
  <si>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</si>
  <si>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</si>
  <si>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</si>
  <si>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</si>
  <si>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</si>
  <si>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</si>
  <si>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</si>
  <si>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</si>
  <si>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</si>
  <si>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</si>
  <si>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</si>
  <si>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</si>
  <si>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</si>
  <si>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</si>
  <si>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</si>
  <si>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</si>
  <si>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</si>
  <si>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</si>
  <si>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</si>
  <si>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</si>
  <si>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</si>
  <si>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</si>
  <si>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</si>
  <si>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</si>
  <si>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</si>
  <si>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</si>
  <si>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</si>
  <si>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</si>
  <si>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</si>
  <si>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</si>
  <si>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</si>
  <si>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</si>
  <si>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</si>
  <si>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</si>
  <si>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</si>
  <si>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</si>
  <si>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</si>
  <si>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</si>
  <si>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</si>
  <si>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</si>
  <si>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</si>
  <si>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</si>
  <si>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</si>
  <si>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</si>
  <si>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</si>
  <si>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</si>
  <si>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</si>
  <si>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</si>
  <si>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</si>
  <si>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</si>
  <si>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</si>
  <si>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</si>
  <si>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</si>
  <si>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</si>
  <si>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</si>
  <si>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</si>
  <si>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</si>
  <si>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</si>
  <si>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</si>
  <si>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</si>
  <si>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</si>
  <si>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</si>
  <si>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</si>
  <si>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</si>
  <si>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</si>
  <si>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</si>
  <si>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</si>
  <si>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</si>
  <si>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</si>
  <si>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</si>
  <si>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</si>
  <si>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</si>
  <si>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</si>
  <si>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</si>
  <si>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</si>
  <si>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</si>
  <si>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</si>
  <si>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</si>
  <si>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</si>
  <si>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</si>
  <si>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</si>
  <si>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</si>
  <si>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</si>
  <si>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</si>
  <si>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</si>
  <si>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</si>
  <si>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</si>
  <si>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</si>
  <si>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</si>
  <si>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</si>
  <si>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</si>
  <si>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</si>
  <si>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</si>
  <si>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</si>
  <si>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</si>
  <si>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</si>
  <si>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</si>
  <si>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</si>
  <si>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</si>
  <si>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</si>
  <si>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</si>
  <si>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</si>
  <si>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</si>
  <si>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</si>
  <si>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</si>
  <si>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</si>
  <si>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</si>
  <si>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</si>
  <si>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</si>
  <si>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</si>
  <si>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</si>
  <si>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</si>
  <si>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</si>
  <si>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</si>
  <si>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</si>
  <si>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</si>
  <si>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</si>
  <si>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</si>
  <si>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</si>
  <si>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</si>
  <si>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</si>
  <si>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</si>
  <si>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</si>
  <si>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</si>
  <si>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</si>
  <si>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</si>
  <si>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</si>
  <si>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</si>
  <si>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</si>
  <si>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</si>
  <si>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</si>
  <si>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</si>
  <si>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</si>
  <si>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</si>
  <si>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</si>
  <si>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</si>
  <si>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</si>
  <si>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</si>
  <si>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</si>
  <si>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</si>
  <si>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</si>
  <si>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</si>
  <si>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</si>
  <si>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</si>
  <si>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</si>
  <si>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</si>
  <si>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</si>
  <si>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</si>
  <si>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</si>
  <si>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</si>
  <si>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</si>
  <si>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</si>
  <si>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</si>
  <si>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</si>
  <si>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</si>
  <si>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</si>
  <si>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</si>
  <si>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</si>
  <si>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</si>
  <si>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</si>
  <si>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</si>
  <si>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</si>
  <si>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</si>
  <si>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</si>
  <si>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</si>
  <si>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</si>
  <si>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</si>
  <si>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</si>
  <si>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</si>
  <si>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</si>
  <si>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</si>
  <si>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</si>
  <si>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</si>
  <si>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</si>
  <si>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</si>
  <si>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</si>
  <si>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</si>
  <si>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</si>
  <si>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</si>
  <si>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</si>
  <si>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</si>
  <si>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</si>
  <si>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</si>
  <si>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</si>
  <si>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</si>
  <si>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</si>
  <si>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</si>
  <si>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</si>
  <si>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</si>
  <si>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</si>
  <si>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</si>
  <si>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</si>
  <si>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</si>
  <si>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</si>
  <si>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</si>
  <si>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</si>
  <si>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</si>
  <si>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</si>
  <si>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</si>
  <si>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</si>
  <si>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</si>
  <si>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</si>
  <si>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</si>
  <si>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</si>
  <si>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</si>
  <si>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</si>
  <si>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</si>
  <si>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</si>
  <si>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</si>
  <si>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</si>
  <si>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</si>
  <si>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</si>
  <si>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</si>
  <si>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</si>
  <si>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</si>
  <si>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</si>
  <si>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</si>
  <si>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</si>
  <si>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</si>
  <si>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</si>
  <si>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</si>
  <si>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</si>
  <si>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</si>
  <si>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</si>
  <si>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</si>
  <si>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</si>
  <si>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</si>
  <si>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</si>
  <si>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</si>
  <si>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</si>
  <si>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</si>
  <si>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</si>
  <si>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</si>
  <si>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</si>
  <si>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</si>
  <si>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</si>
  <si>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</si>
  <si>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</si>
  <si>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</si>
  <si>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</si>
  <si>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</si>
  <si>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</si>
  <si>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</si>
  <si>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</si>
  <si>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</si>
  <si>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</si>
  <si>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</si>
  <si>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</si>
  <si>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</si>
  <si>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</si>
  <si>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</si>
  <si>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</si>
  <si>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</si>
  <si>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</si>
  <si>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</si>
  <si>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</si>
  <si>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</si>
  <si>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</si>
  <si>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</si>
  <si>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</si>
  <si>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</si>
  <si>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</si>
  <si>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</si>
  <si>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</si>
  <si>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</si>
  <si>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</si>
  <si>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</si>
  <si>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</si>
  <si>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</si>
  <si>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</si>
  <si>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</si>
  <si>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</si>
  <si>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</si>
  <si>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</si>
  <si>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</si>
  <si>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</si>
  <si>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</si>
  <si>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</si>
  <si>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</si>
  <si>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</si>
  <si>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</si>
  <si>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</si>
  <si>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</si>
  <si>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</si>
  <si>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</si>
  <si>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</si>
  <si>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</si>
  <si>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</si>
  <si>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</si>
  <si>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</si>
  <si>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</si>
  <si>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</si>
  <si>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</si>
  <si>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</si>
  <si>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</si>
  <si>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</si>
  <si>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</si>
  <si>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</si>
  <si>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</si>
  <si>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</si>
  <si>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</si>
  <si>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</si>
  <si>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</si>
  <si>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</si>
  <si>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</si>
  <si>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</si>
  <si>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</si>
  <si>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</si>
  <si>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</si>
  <si>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</si>
  <si>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</si>
  <si>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</si>
  <si>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</si>
  <si>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</si>
  <si>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</si>
  <si>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</si>
  <si>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</si>
  <si>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</si>
  <si>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</si>
  <si>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</si>
  <si>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</si>
  <si>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</si>
  <si>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</si>
  <si>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</si>
  <si>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</si>
  <si>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</si>
  <si>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</si>
  <si>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</si>
  <si>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</si>
  <si>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</si>
  <si>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</si>
  <si>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</si>
  <si>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</si>
  <si>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</si>
  <si>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</si>
  <si>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</si>
  <si>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</si>
  <si>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</si>
  <si>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</si>
  <si>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</si>
  <si>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</si>
  <si>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</si>
  <si>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</si>
  <si>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</si>
  <si>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</si>
  <si>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</si>
  <si>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</si>
  <si>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</si>
  <si>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</si>
  <si>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</si>
  <si>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</si>
  <si>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</si>
  <si>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</si>
  <si>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</si>
  <si>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</si>
  <si>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</si>
  <si>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</si>
  <si>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</si>
  <si>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</si>
  <si>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</si>
  <si>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</si>
  <si>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</si>
  <si>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</si>
  <si>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</si>
  <si>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</si>
  <si>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</si>
  <si>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</si>
  <si>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</si>
  <si>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</si>
  <si>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</si>
  <si>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</si>
  <si>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</si>
  <si>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</si>
  <si>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</si>
  <si>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</si>
  <si>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</si>
  <si>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</si>
  <si>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</si>
  <si>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</si>
  <si>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</si>
  <si>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</si>
  <si>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</si>
  <si>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</si>
  <si>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</si>
  <si>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</si>
  <si>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</si>
  <si>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</si>
  <si>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</si>
  <si>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</si>
  <si>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</si>
  <si>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</si>
  <si>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</si>
  <si>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</si>
  <si>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</si>
  <si>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</si>
  <si>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</si>
  <si>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</si>
  <si>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</si>
  <si>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</si>
  <si>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</si>
  <si>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</si>
  <si>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</si>
  <si>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</si>
  <si>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</si>
  <si>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</si>
  <si>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</si>
  <si>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</si>
  <si>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</si>
  <si>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</si>
  <si>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</si>
  <si>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</si>
  <si>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</si>
  <si>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</si>
  <si>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</si>
  <si>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</si>
  <si>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</si>
  <si>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</si>
  <si>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</si>
  <si>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</si>
  <si>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</si>
  <si>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</si>
  <si>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</si>
  <si>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</si>
  <si>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</si>
  <si>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</si>
  <si>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</si>
  <si>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</si>
  <si>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</si>
  <si>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</si>
  <si>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</si>
  <si>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</si>
  <si>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</si>
  <si>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</si>
  <si>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</si>
  <si>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</si>
  <si>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</si>
  <si>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</si>
  <si>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</si>
  <si>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</si>
  <si>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</si>
  <si>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</si>
  <si>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</si>
  <si>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</si>
  <si>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</si>
  <si>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</si>
  <si>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</si>
  <si>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</si>
  <si>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</si>
  <si>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</si>
  <si>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</si>
  <si>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</si>
  <si>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</si>
  <si>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</si>
  <si>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</si>
  <si>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</si>
  <si>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</si>
  <si>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</si>
  <si>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</si>
  <si>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</si>
  <si>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</si>
  <si>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</si>
  <si>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</si>
  <si>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</si>
  <si>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</si>
  <si>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</si>
  <si>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</si>
  <si>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</si>
  <si>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</si>
  <si>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</si>
  <si>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</si>
  <si>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</si>
  <si>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</si>
  <si>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</si>
  <si>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</si>
  <si>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</si>
  <si>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</si>
  <si>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</si>
  <si>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</si>
  <si>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</si>
  <si>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</si>
  <si>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</si>
  <si>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</si>
  <si>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</si>
  <si>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</si>
  <si>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</si>
  <si>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</si>
  <si>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</si>
  <si>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</si>
  <si>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</si>
  <si>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</si>
  <si>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</si>
  <si>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</si>
  <si>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</si>
  <si>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</si>
  <si>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</si>
  <si>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</si>
  <si>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</si>
  <si>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</si>
  <si>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</si>
  <si>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</si>
  <si>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</si>
  <si>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</si>
  <si>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</si>
  <si>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</si>
  <si>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</si>
  <si>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</si>
  <si>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</si>
  <si>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</si>
  <si>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</si>
  <si>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</si>
  <si>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</si>
  <si>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</si>
  <si>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</si>
  <si>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</si>
  <si>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</si>
  <si>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</si>
  <si>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</si>
  <si>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</si>
  <si>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</si>
  <si>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</si>
  <si>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</si>
  <si>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</si>
  <si>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</si>
  <si>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</si>
  <si>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</si>
  <si>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</si>
  <si>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</si>
  <si>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</si>
  <si>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</si>
  <si>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</si>
  <si>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</si>
  <si>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</si>
  <si>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</si>
  <si>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</si>
  <si>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</si>
  <si>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</si>
  <si>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</si>
  <si>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</si>
  <si>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</si>
  <si>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</si>
  <si>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</si>
  <si>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</si>
  <si>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</si>
  <si>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</si>
  <si>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</si>
  <si>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</si>
  <si>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</si>
  <si>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</si>
  <si>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</si>
  <si>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</si>
  <si>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</si>
  <si>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</si>
  <si>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</si>
  <si>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</si>
  <si>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</si>
  <si>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</si>
  <si>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</si>
  <si>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</si>
  <si>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</si>
  <si>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</si>
  <si>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</si>
  <si>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</si>
  <si>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</si>
  <si>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</si>
  <si>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</si>
  <si>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</si>
  <si>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</si>
  <si>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</si>
  <si>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</si>
  <si>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</si>
  <si>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</si>
  <si>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</si>
  <si>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</si>
  <si>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</si>
  <si>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</si>
  <si>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</si>
  <si>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</si>
  <si>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</si>
  <si>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</si>
  <si>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</si>
  <si>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</si>
  <si>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</si>
  <si>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</si>
  <si>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</si>
  <si>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</si>
  <si>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</si>
  <si>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</si>
  <si>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</si>
  <si>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</si>
  <si>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</si>
  <si>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</si>
  <si>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</si>
  <si>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</si>
  <si>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</si>
  <si>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</si>
  <si>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</si>
  <si>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</si>
  <si>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</si>
  <si>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</si>
  <si>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</si>
  <si>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</si>
  <si>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</si>
  <si>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</si>
  <si>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</si>
  <si>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</si>
  <si>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</si>
  <si>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</si>
  <si>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</si>
  <si>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</si>
  <si>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</si>
  <si>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</si>
  <si>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</si>
  <si>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</si>
  <si>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</si>
  <si>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</si>
  <si>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</si>
  <si>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</si>
  <si>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</si>
  <si>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</si>
  <si>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</si>
  <si>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</si>
  <si>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</si>
  <si>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</si>
  <si>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</si>
  <si>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</si>
  <si>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</si>
  <si>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</si>
  <si>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</si>
  <si>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</si>
  <si>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</si>
  <si>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</si>
  <si>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</si>
  <si>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</si>
  <si>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</si>
  <si>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</si>
  <si>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</si>
  <si>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</si>
  <si>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</si>
  <si>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</si>
  <si>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</si>
  <si>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</si>
  <si>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</si>
  <si>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</si>
  <si>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</si>
  <si>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</si>
  <si>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</si>
  <si>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</si>
  <si>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</si>
  <si>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</si>
  <si>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</si>
  <si>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</si>
  <si>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</si>
  <si>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</si>
  <si>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</si>
  <si>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</si>
  <si>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</si>
  <si>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</si>
  <si>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</si>
  <si>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</si>
  <si>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</si>
  <si>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</si>
  <si>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</si>
  <si>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</si>
  <si>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</si>
  <si>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</si>
  <si>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</si>
  <si>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</si>
  <si>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</si>
  <si>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</si>
  <si>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</si>
  <si>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</si>
  <si>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</si>
  <si>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</si>
  <si>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</si>
  <si>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</si>
  <si>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</si>
  <si>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</si>
  <si>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</si>
  <si>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</si>
  <si>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</si>
  <si>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</si>
  <si>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</si>
  <si>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</si>
  <si>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</si>
  <si>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</si>
  <si>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</si>
  <si>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</si>
  <si>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</si>
  <si>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</si>
  <si>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</si>
  <si>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</si>
  <si>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</si>
  <si>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</si>
  <si>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</si>
  <si>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</si>
  <si>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</si>
  <si>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</si>
  <si>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</si>
  <si>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</si>
  <si>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</si>
  <si>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</si>
  <si>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</si>
  <si>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</si>
  <si>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</si>
  <si>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</si>
  <si>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</si>
  <si>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</si>
  <si>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</si>
  <si>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</si>
  <si>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</si>
  <si>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</si>
  <si>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</si>
  <si>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</si>
  <si>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</si>
  <si>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</si>
  <si>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</si>
  <si>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</si>
  <si>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</si>
  <si>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</si>
  <si>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</si>
  <si>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</si>
  <si>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</si>
  <si>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</si>
  <si>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</si>
  <si>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</si>
  <si>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</si>
  <si>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</si>
  <si>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</si>
  <si>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</si>
  <si>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</si>
  <si>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</si>
  <si>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</si>
  <si>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</si>
  <si>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</si>
  <si>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</si>
  <si>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</si>
  <si>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</si>
  <si>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</si>
  <si>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</si>
  <si>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</si>
  <si>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</si>
  <si>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</si>
  <si>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</si>
  <si>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</si>
  <si>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</si>
  <si>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</si>
  <si>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</si>
  <si>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</si>
  <si>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</si>
  <si>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</si>
  <si>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</si>
  <si>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</si>
  <si>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</si>
  <si>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</si>
  <si>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</si>
  <si>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</si>
  <si>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</si>
  <si>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</si>
  <si>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</si>
  <si>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</si>
  <si>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</si>
  <si>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</si>
  <si>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</si>
  <si>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</si>
  <si>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</si>
  <si>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</si>
  <si>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</si>
  <si>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</si>
  <si>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</si>
  <si>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</si>
  <si>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</si>
  <si>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</si>
  <si>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</si>
  <si>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</si>
  <si>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</si>
  <si>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</si>
  <si>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</si>
  <si>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</si>
  <si>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</si>
  <si>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</si>
  <si>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</si>
  <si>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</si>
  <si>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</si>
  <si>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</si>
  <si>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</si>
  <si>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</si>
  <si>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</si>
  <si>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</si>
  <si>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</si>
  <si>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</si>
  <si>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</si>
  <si>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</si>
  <si>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</si>
  <si>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</si>
  <si>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</si>
  <si>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</si>
  <si>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</si>
  <si>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</si>
  <si>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</si>
  <si>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</si>
  <si>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</si>
  <si>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</si>
  <si>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</si>
  <si>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</si>
  <si>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</si>
  <si>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</si>
  <si>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</si>
  <si>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</si>
  <si>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</si>
  <si>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</si>
  <si>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</si>
  <si>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</si>
  <si>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</si>
  <si>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</si>
  <si>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</si>
  <si>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</si>
  <si>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</si>
  <si>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</si>
  <si>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</si>
  <si>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</si>
  <si>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</si>
  <si>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</si>
  <si>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</si>
  <si>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</si>
  <si>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</si>
  <si>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</si>
  <si>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</si>
  <si>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</si>
  <si>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</si>
  <si>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</si>
  <si>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</si>
  <si>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</si>
  <si>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</si>
  <si>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</si>
  <si>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</si>
  <si>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</si>
  <si>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</si>
  <si>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</si>
  <si>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</si>
  <si>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</si>
  <si>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</si>
  <si>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</si>
  <si>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</si>
  <si>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</si>
  <si>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</si>
  <si>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</si>
  <si>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</si>
  <si>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</si>
  <si>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</si>
  <si>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</si>
  <si>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</si>
  <si>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</si>
  <si>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</si>
  <si>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</si>
  <si>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</si>
  <si>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</si>
  <si>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</si>
  <si>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</si>
  <si>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</si>
  <si>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</si>
  <si>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</si>
  <si>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</si>
  <si>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</si>
  <si>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</si>
  <si>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</si>
  <si>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</si>
  <si>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</si>
  <si>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</si>
  <si>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</si>
  <si>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</si>
  <si>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</si>
  <si>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</si>
  <si>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</si>
  <si>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</si>
  <si>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</si>
  <si>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</si>
  <si>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</si>
  <si>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</si>
  <si>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</si>
  <si>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</si>
  <si>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</si>
  <si>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</si>
  <si>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</si>
  <si>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</si>
  <si>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</si>
  <si>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</si>
  <si>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</si>
  <si>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</si>
  <si>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</si>
  <si>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</si>
  <si>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</si>
  <si>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</si>
  <si>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</si>
  <si>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</si>
  <si>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</si>
  <si>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</si>
  <si>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</si>
  <si>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</si>
  <si>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</si>
  <si>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</si>
  <si>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</si>
  <si>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</si>
  <si>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</si>
  <si>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</si>
  <si>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</si>
  <si>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</si>
  <si>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</si>
  <si>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</si>
  <si>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</si>
  <si>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</si>
  <si>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</si>
  <si>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</si>
  <si>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</si>
  <si>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</si>
  <si>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</si>
  <si>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</si>
  <si>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</si>
  <si>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</si>
  <si>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</si>
  <si>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</si>
  <si>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</si>
  <si>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</si>
  <si>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</si>
  <si>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</si>
  <si>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</si>
  <si>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</si>
  <si>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</si>
  <si>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</si>
  <si>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</si>
  <si>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</si>
  <si>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</si>
  <si>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</si>
  <si>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</si>
  <si>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</si>
  <si>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</si>
  <si>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</si>
  <si>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</si>
  <si>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</si>
  <si>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</si>
  <si>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</si>
  <si>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</si>
  <si>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</si>
  <si>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</si>
  <si>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</si>
  <si>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</si>
  <si>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</si>
  <si>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</si>
  <si>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</si>
  <si>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</si>
  <si>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</si>
  <si>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</si>
  <si>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</si>
  <si>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</si>
  <si>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</si>
  <si>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</si>
  <si>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</si>
  <si>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</si>
  <si>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</si>
  <si>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</si>
  <si>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</si>
  <si>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</si>
  <si>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</si>
  <si>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</si>
  <si>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</si>
  <si>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</si>
  <si>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</si>
  <si>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</si>
  <si>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</si>
  <si>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</si>
  <si>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</si>
  <si>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</si>
  <si>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</si>
  <si>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</si>
  <si>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</si>
  <si>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</si>
  <si>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</si>
  <si>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</si>
  <si>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</si>
  <si>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</si>
  <si>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</si>
  <si>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</si>
  <si>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</si>
  <si>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</si>
  <si>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</si>
  <si>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</si>
  <si>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</si>
  <si>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</si>
  <si>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</si>
  <si>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</si>
  <si>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</si>
  <si>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</si>
  <si>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</si>
  <si>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</si>
  <si>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</si>
  <si>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</si>
  <si>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</si>
  <si>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</si>
  <si>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</si>
  <si>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</si>
  <si>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</si>
  <si>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</si>
  <si>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</si>
  <si>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</si>
  <si>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</si>
  <si>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</si>
  <si>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</si>
  <si>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</si>
  <si>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</si>
  <si>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</si>
  <si>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</si>
  <si>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</si>
  <si>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</si>
  <si>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</si>
  <si>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</si>
  <si>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</si>
  <si>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</si>
  <si>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</si>
  <si>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</si>
  <si>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</si>
  <si>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</si>
  <si>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</si>
  <si>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</si>
  <si>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</si>
  <si>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</si>
  <si>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</si>
  <si>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</si>
  <si>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</si>
  <si>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</si>
  <si>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</si>
  <si>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</si>
  <si>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</si>
  <si>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</si>
  <si>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</si>
  <si>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</si>
  <si>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</si>
  <si>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</si>
  <si>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</si>
  <si>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</si>
  <si>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</si>
  <si>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</si>
  <si>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</si>
  <si>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</si>
  <si>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</si>
  <si>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</si>
  <si>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</si>
  <si>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</si>
  <si>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</si>
  <si>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</si>
  <si>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</si>
  <si>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</si>
  <si>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</si>
  <si>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</si>
  <si>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</si>
  <si>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</si>
  <si>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</si>
  <si>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</si>
  <si>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</si>
  <si>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</si>
  <si>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</si>
  <si>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</si>
  <si>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</si>
  <si>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</si>
  <si>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</si>
  <si>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</si>
  <si>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</si>
  <si>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</si>
  <si>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</si>
  <si>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</si>
  <si>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</si>
  <si>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</si>
  <si>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</si>
  <si>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</si>
  <si>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</si>
  <si>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</si>
  <si>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</si>
  <si>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</si>
  <si>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</si>
  <si>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</si>
  <si>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</si>
  <si>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</si>
  <si>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</si>
  <si>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</si>
  <si>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</si>
  <si>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</si>
  <si>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</si>
  <si>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</si>
  <si>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</si>
  <si>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</si>
  <si>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</si>
  <si>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</si>
  <si>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</si>
  <si>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</si>
  <si>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</si>
  <si>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</si>
  <si>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</si>
  <si>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</si>
  <si>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</si>
  <si>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</si>
  <si>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</si>
  <si>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</si>
  <si>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</si>
  <si>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</si>
  <si>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</si>
  <si>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</si>
  <si>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</si>
  <si>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</si>
  <si>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</si>
  <si>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</si>
  <si>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</si>
  <si>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</si>
  <si>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</si>
  <si>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</si>
  <si>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</si>
  <si>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</si>
  <si>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</si>
  <si>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</si>
  <si>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</si>
  <si>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</si>
  <si>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</si>
  <si>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</si>
  <si>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</si>
  <si>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</si>
  <si>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</si>
  <si>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</si>
  <si>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</si>
  <si>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</si>
  <si>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</si>
  <si>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</si>
  <si>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</si>
  <si>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</si>
  <si>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</si>
  <si>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</si>
  <si>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</si>
  <si>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</si>
  <si>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</si>
  <si>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</si>
  <si>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</si>
  <si>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</si>
  <si>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</si>
  <si>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</si>
  <si>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</si>
  <si>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</si>
  <si>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</si>
  <si>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</si>
  <si>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</si>
  <si>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</si>
  <si>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</si>
  <si>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</si>
  <si>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</si>
  <si>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</si>
  <si>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</si>
  <si>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</si>
  <si>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</si>
  <si>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</si>
  <si>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</si>
  <si>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</si>
  <si>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</si>
  <si>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</si>
  <si>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</si>
  <si>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</si>
  <si>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</si>
  <si>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</si>
  <si>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</si>
  <si>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</si>
  <si>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</si>
  <si>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</si>
  <si>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</si>
  <si>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</si>
  <si>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</si>
  <si>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</si>
  <si>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</si>
  <si>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</si>
  <si>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</si>
  <si>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</si>
  <si>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</si>
  <si>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</si>
  <si>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</si>
  <si>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</si>
  <si>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</si>
  <si>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</si>
  <si>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</si>
  <si>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</si>
  <si>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</si>
  <si>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</si>
  <si>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</si>
  <si>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</si>
  <si>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</si>
  <si>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</si>
  <si>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</si>
  <si>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</si>
  <si>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</si>
  <si>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</si>
  <si>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</si>
  <si>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</si>
  <si>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</si>
  <si>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</si>
  <si>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</si>
  <si>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</si>
  <si>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</si>
  <si>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</si>
  <si>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</si>
  <si>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</si>
  <si>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</si>
  <si>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</si>
  <si>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</si>
  <si>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</si>
  <si>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</si>
  <si>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</si>
  <si>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</si>
  <si>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</si>
  <si>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</si>
  <si>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</si>
  <si>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</si>
  <si>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</si>
  <si>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</si>
  <si>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</si>
  <si>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</si>
  <si>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</si>
  <si>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</si>
  <si>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</si>
  <si>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</si>
  <si>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</si>
  <si>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</si>
  <si>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</si>
  <si>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</si>
  <si>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</si>
  <si>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</si>
  <si>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</si>
  <si>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</si>
  <si>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</si>
  <si>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</si>
  <si>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</si>
  <si>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</si>
  <si>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</si>
  <si>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</si>
  <si>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</si>
  <si>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</si>
  <si>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</si>
  <si>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</si>
  <si>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</si>
  <si>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</si>
  <si>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</si>
  <si>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</si>
  <si>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</si>
  <si>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</si>
  <si>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</si>
  <si>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</si>
  <si>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</si>
  <si>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</si>
  <si>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</si>
  <si>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</si>
  <si>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</si>
  <si>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</si>
  <si>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</si>
  <si>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</si>
  <si>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</si>
  <si>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</si>
  <si>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</si>
  <si>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</si>
  <si>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</si>
  <si>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</si>
  <si>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</si>
  <si>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</si>
  <si>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</si>
  <si>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</si>
  <si>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</si>
  <si>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</si>
  <si>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</si>
  <si>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</si>
  <si>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</si>
  <si>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</si>
  <si>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</si>
  <si>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</si>
  <si>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</si>
  <si>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</si>
  <si>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</si>
  <si>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</si>
  <si>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</si>
  <si>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</si>
  <si>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</si>
  <si>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</si>
  <si>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</si>
  <si>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</si>
  <si>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</si>
  <si>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</si>
  <si>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</si>
  <si>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</si>
  <si>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</si>
  <si>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</si>
  <si>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</si>
  <si>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</si>
  <si>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</si>
  <si>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</si>
  <si>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</si>
  <si>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</si>
  <si>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</si>
  <si>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</si>
  <si>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</si>
  <si>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</si>
  <si>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</si>
  <si>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</si>
  <si>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</si>
  <si>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</si>
  <si>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</si>
  <si>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</si>
  <si>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</si>
  <si>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</si>
  <si>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</si>
  <si>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</si>
  <si>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</si>
  <si>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</si>
  <si>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</si>
  <si>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</si>
  <si>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</si>
  <si>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</si>
  <si>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</si>
  <si>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</si>
  <si>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</si>
  <si>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</si>
  <si>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</si>
  <si>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</si>
  <si>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</si>
  <si>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</si>
  <si>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</si>
  <si>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</si>
  <si>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</si>
  <si>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</si>
  <si>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</si>
  <si>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</si>
  <si>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</si>
  <si>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</si>
  <si>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</si>
  <si>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</si>
  <si>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</si>
  <si>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</si>
  <si>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</si>
  <si>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</si>
  <si>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</si>
  <si>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</si>
  <si>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</si>
  <si>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</si>
  <si>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</si>
  <si>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</si>
  <si>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</si>
  <si>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</si>
  <si>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</si>
  <si>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</si>
  <si>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</si>
  <si>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</si>
  <si>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</si>
  <si>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</si>
  <si>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</si>
  <si>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</si>
  <si>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</si>
  <si>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</si>
  <si>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</si>
  <si>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</si>
  <si>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</si>
  <si>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</si>
  <si>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</si>
  <si>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</si>
  <si>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</si>
  <si>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</si>
  <si>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</si>
  <si>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</si>
  <si>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</si>
  <si>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</si>
  <si>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</si>
  <si>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</si>
  <si>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</si>
  <si>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</si>
  <si>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</si>
  <si>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</si>
  <si>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</si>
  <si>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</si>
  <si>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</si>
  <si>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</si>
  <si>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</si>
  <si>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</si>
  <si>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</si>
  <si>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</si>
  <si>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</si>
  <si>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</si>
  <si>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</si>
  <si>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</si>
  <si>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</si>
  <si>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</si>
  <si>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</si>
  <si>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</si>
  <si>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</si>
  <si>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</si>
  <si>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</si>
  <si>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</si>
  <si>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</si>
  <si>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</si>
  <si>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</si>
  <si>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</si>
  <si>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</si>
  <si>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</si>
  <si>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</si>
  <si>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</si>
  <si>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</si>
  <si>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</si>
  <si>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</si>
  <si>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</si>
  <si>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</si>
  <si>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</si>
  <si>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</si>
  <si>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</si>
  <si>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</si>
  <si>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</si>
  <si>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</si>
  <si>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</si>
  <si>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</si>
  <si>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</si>
  <si>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</si>
  <si>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</si>
  <si>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</si>
  <si>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</si>
  <si>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</si>
  <si>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</si>
  <si>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</si>
  <si>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</si>
  <si>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</si>
  <si>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</si>
  <si>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</si>
  <si>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</si>
  <si>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</si>
  <si>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</si>
  <si>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</si>
  <si>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</si>
  <si>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</si>
  <si>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</si>
  <si>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</si>
  <si>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</si>
  <si>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</si>
  <si>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</si>
  <si>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</si>
  <si>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</si>
  <si>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</si>
  <si>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</si>
  <si>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</si>
  <si>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</si>
  <si>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</si>
  <si>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</si>
  <si>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</si>
  <si>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</si>
  <si>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</si>
  <si>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</si>
  <si>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</si>
  <si>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</si>
  <si>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</si>
  <si>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</si>
  <si>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</si>
  <si>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</si>
  <si>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</si>
  <si>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</si>
  <si>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</si>
  <si>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</si>
  <si>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</si>
  <si>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</si>
  <si>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</si>
  <si>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</si>
  <si>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</si>
  <si>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</si>
  <si>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</si>
  <si>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</si>
  <si>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</si>
  <si>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</si>
  <si>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</si>
  <si>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</si>
  <si>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</si>
  <si>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</si>
  <si>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</si>
  <si>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</si>
  <si>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</si>
  <si>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</si>
  <si>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</si>
  <si>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</si>
  <si>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</si>
  <si>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</si>
  <si>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</si>
  <si>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</si>
  <si>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</si>
  <si>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</si>
  <si>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</si>
  <si>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</si>
  <si>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</si>
  <si>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</si>
  <si>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</si>
  <si>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</si>
  <si>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</si>
  <si>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</si>
  <si>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</si>
  <si>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</si>
  <si>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</si>
  <si>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</si>
  <si>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</si>
  <si>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</si>
  <si>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</si>
  <si>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</si>
  <si>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</si>
  <si>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</si>
  <si>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</si>
  <si>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</si>
  <si>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</si>
  <si>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</si>
  <si>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</si>
  <si>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</si>
  <si>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</si>
  <si>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</si>
  <si>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</si>
  <si>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</si>
  <si>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</si>
  <si>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</si>
  <si>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</si>
  <si>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</si>
  <si>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</si>
  <si>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</si>
  <si>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</si>
  <si>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</si>
  <si>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</si>
  <si>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</si>
  <si>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</si>
  <si>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</si>
  <si>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</si>
  <si>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</si>
  <si>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</si>
  <si>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</si>
  <si>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</si>
  <si>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</si>
  <si>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</si>
  <si>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</si>
  <si>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</si>
  <si>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</si>
  <si>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</si>
  <si>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</si>
  <si>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</si>
  <si>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</si>
  <si>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</si>
  <si>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</si>
  <si>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</si>
  <si>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</si>
  <si>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</si>
  <si>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</si>
  <si>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</si>
  <si>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</si>
  <si>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</si>
  <si>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</si>
  <si>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</si>
  <si>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</si>
  <si>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</si>
  <si>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</si>
  <si>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</si>
  <si>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</si>
  <si>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</si>
  <si>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</si>
  <si>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</si>
  <si>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</si>
  <si>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</si>
  <si>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</si>
  <si>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</si>
  <si>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</si>
  <si>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</si>
  <si>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</si>
  <si>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</si>
  <si>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</si>
  <si>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</si>
  <si>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</si>
  <si>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</si>
  <si>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</si>
  <si>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</si>
  <si>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</si>
  <si>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</si>
  <si>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</si>
  <si>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</si>
  <si>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</si>
  <si>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</si>
  <si>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</si>
  <si>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</si>
  <si>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</si>
  <si>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</si>
  <si>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</si>
  <si>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</si>
  <si>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</si>
  <si>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</si>
  <si>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</si>
  <si>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</si>
  <si>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</si>
  <si>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</si>
  <si>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</si>
  <si>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</si>
  <si>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</si>
  <si>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</si>
  <si>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</si>
  <si>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</si>
  <si>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</si>
  <si>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</si>
  <si>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</si>
  <si>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</si>
  <si>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</si>
  <si>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</si>
  <si>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</si>
  <si>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</si>
  <si>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</si>
  <si>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</si>
  <si>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</si>
  <si>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</si>
  <si>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</si>
  <si>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</si>
  <si>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</si>
  <si>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</si>
  <si>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</si>
  <si>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</si>
  <si>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</si>
  <si>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</si>
  <si>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</si>
  <si>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</si>
  <si>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</si>
  <si>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</si>
  <si>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</si>
  <si>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</si>
  <si>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</si>
  <si>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</si>
  <si>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</si>
  <si>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</si>
  <si>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</si>
  <si>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</si>
  <si>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</si>
  <si>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</si>
  <si>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</si>
  <si>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</si>
  <si>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</si>
  <si>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</si>
  <si>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</si>
  <si>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</si>
  <si>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</si>
  <si>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</si>
  <si>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</si>
  <si>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</si>
  <si>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</si>
  <si>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</si>
  <si>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</si>
  <si>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</si>
  <si>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</si>
  <si>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</si>
  <si>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</si>
  <si>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</si>
  <si>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</si>
  <si>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</si>
  <si>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</si>
  <si>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</si>
  <si>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</si>
  <si>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</si>
  <si>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</si>
  <si>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</si>
  <si>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</si>
  <si>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</si>
  <si>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</si>
  <si>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</si>
  <si>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</si>
  <si>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</si>
  <si>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</si>
  <si>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</si>
  <si>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</si>
  <si>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</si>
  <si>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</si>
  <si>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</si>
  <si>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</si>
  <si>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</si>
  <si>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</si>
  <si>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</si>
  <si>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</si>
  <si>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</si>
  <si>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</si>
  <si>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</si>
  <si>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</si>
  <si>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</si>
  <si>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</si>
  <si>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</si>
  <si>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</si>
  <si>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</si>
  <si>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</si>
  <si>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</si>
  <si>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</si>
  <si>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</si>
  <si>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</si>
  <si>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</si>
  <si>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</si>
  <si>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</si>
  <si>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</si>
  <si>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</si>
  <si>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</si>
  <si>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</si>
  <si>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</si>
  <si>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</si>
  <si>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</si>
  <si>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</si>
  <si>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</si>
  <si>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</si>
  <si>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</si>
  <si>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</si>
  <si>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</si>
  <si>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</si>
  <si>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</si>
  <si>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</si>
  <si>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</si>
  <si>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</si>
  <si>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</si>
  <si>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</si>
  <si>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</si>
  <si>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</si>
  <si>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</si>
  <si>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</si>
  <si>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</si>
  <si>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</si>
  <si>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</si>
  <si>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</si>
  <si>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</si>
  <si>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</si>
  <si>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</si>
  <si>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</si>
  <si>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</si>
  <si>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</si>
  <si>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</si>
  <si>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</si>
  <si>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</si>
  <si>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</si>
  <si>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</si>
  <si>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</si>
  <si>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</si>
  <si>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</si>
  <si>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</si>
  <si>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</si>
  <si>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</si>
  <si>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</si>
  <si>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</si>
  <si>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</si>
  <si>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</si>
  <si>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</si>
  <si>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</si>
  <si>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</si>
  <si>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</si>
  <si>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</si>
  <si>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</si>
  <si>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</si>
  <si>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</si>
  <si>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</si>
  <si>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</si>
  <si>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</si>
  <si>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</si>
  <si>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</si>
  <si>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</si>
  <si>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</si>
  <si>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</si>
  <si>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</si>
  <si>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</si>
  <si>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</si>
  <si>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</si>
  <si>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</si>
  <si>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</si>
  <si>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</si>
  <si>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</si>
  <si>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</si>
  <si>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</si>
  <si>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</si>
  <si>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</si>
  <si>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</si>
  <si>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</si>
  <si>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</si>
  <si>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</si>
  <si>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</si>
  <si>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</si>
  <si>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</si>
  <si>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</si>
  <si>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</si>
  <si>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</si>
  <si>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</si>
  <si>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</si>
  <si>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</si>
  <si>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</si>
  <si>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</si>
  <si>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</si>
  <si>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</si>
  <si>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</si>
  <si>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</si>
  <si>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</si>
  <si>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</si>
  <si>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</si>
  <si>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</si>
  <si>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</si>
  <si>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</si>
  <si>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</si>
  <si>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</si>
  <si>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</si>
  <si>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</si>
  <si>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</si>
  <si>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</si>
  <si>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</si>
  <si>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</si>
  <si>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</si>
  <si>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</si>
  <si>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</si>
  <si>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</si>
  <si>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</si>
  <si>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</si>
  <si>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</si>
  <si>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</si>
  <si>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</si>
  <si>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</si>
  <si>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</si>
  <si>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</si>
  <si>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</si>
  <si>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</si>
  <si>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</si>
  <si>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</si>
  <si>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</si>
  <si>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</si>
  <si>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</si>
  <si>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</si>
  <si>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</si>
  <si>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</si>
  <si>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</si>
  <si>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</si>
  <si>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</si>
  <si>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</si>
  <si>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</si>
  <si>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</si>
  <si>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</si>
  <si>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</si>
  <si>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</si>
  <si>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</si>
  <si>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</si>
  <si>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</si>
  <si>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</si>
  <si>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</si>
  <si>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</si>
  <si>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</si>
  <si>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</si>
  <si>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</si>
  <si>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</si>
  <si>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</si>
  <si>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</si>
  <si>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</si>
  <si>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</si>
  <si>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</si>
  <si>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</si>
  <si>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</si>
  <si>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</si>
  <si>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</si>
  <si>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</si>
  <si>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</si>
  <si>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</si>
  <si>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</si>
  <si>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</si>
  <si>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</si>
  <si>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</si>
  <si>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</si>
  <si>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</si>
  <si>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</si>
  <si>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</si>
  <si>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</si>
  <si>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</si>
  <si>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</si>
  <si>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</si>
  <si>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</si>
  <si>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</si>
  <si>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</si>
  <si>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</si>
  <si>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</si>
  <si>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</si>
  <si>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</si>
  <si>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</si>
  <si>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</si>
  <si>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</si>
  <si>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</si>
  <si>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</si>
  <si>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</si>
  <si>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</si>
  <si>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</si>
  <si>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</si>
  <si>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</si>
  <si>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</si>
  <si>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</si>
  <si>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</si>
  <si>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</si>
  <si>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</si>
  <si>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</si>
  <si>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</si>
  <si>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</si>
  <si>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</si>
  <si>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</si>
  <si>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</si>
  <si>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</si>
  <si>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</si>
  <si>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</si>
  <si>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</si>
  <si>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</si>
  <si>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</si>
  <si>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</si>
  <si>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</si>
  <si>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</si>
  <si>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</si>
  <si>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</si>
  <si>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</si>
  <si>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</si>
  <si>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</si>
  <si>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</si>
  <si>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</si>
  <si>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</si>
  <si>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</si>
  <si>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</si>
  <si>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</si>
  <si>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</si>
  <si>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</si>
  <si>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</si>
  <si>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</si>
  <si>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</si>
  <si>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</si>
  <si>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</si>
  <si>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</si>
  <si>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</si>
  <si>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</si>
  <si>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</si>
  <si>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</si>
  <si>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</si>
  <si>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</si>
  <si>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</si>
  <si>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</si>
  <si>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</si>
  <si>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</si>
  <si>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</si>
  <si>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</si>
  <si>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</si>
  <si>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</si>
  <si>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</si>
  <si>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</si>
  <si>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</si>
  <si>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</si>
  <si>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</si>
  <si>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</si>
  <si>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</si>
  <si>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</si>
  <si>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</si>
  <si>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</si>
  <si>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</si>
  <si>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</si>
  <si>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</si>
  <si>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</si>
  <si>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</si>
  <si>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</si>
  <si>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</si>
  <si>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</si>
  <si>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</si>
  <si>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</si>
  <si>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</si>
  <si>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</si>
  <si>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</si>
  <si>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</si>
  <si>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</si>
  <si>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</si>
  <si>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</si>
  <si>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</si>
  <si>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</si>
  <si>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</si>
  <si>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</si>
  <si>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</si>
  <si>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</si>
  <si>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</si>
  <si>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</si>
  <si>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</si>
  <si>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</si>
  <si>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</si>
  <si>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</si>
  <si>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</si>
  <si>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</si>
  <si>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</si>
  <si>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</si>
  <si>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</si>
  <si>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</si>
  <si>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</si>
  <si>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</si>
  <si>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</si>
  <si>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</si>
  <si>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</si>
  <si>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</si>
  <si>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</si>
  <si>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</si>
  <si>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</si>
  <si>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</si>
  <si>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</si>
  <si>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</si>
  <si>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</si>
  <si>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</si>
  <si>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</si>
  <si>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</si>
  <si>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</si>
  <si>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</si>
  <si>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</si>
  <si>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</si>
  <si>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</si>
  <si>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</si>
  <si>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</si>
  <si>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</si>
  <si>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</si>
  <si>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</si>
  <si>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</si>
  <si>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</si>
  <si>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</si>
  <si>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</si>
  <si>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</si>
  <si>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</si>
  <si>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</si>
  <si>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</si>
  <si>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</si>
  <si>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</si>
  <si>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</si>
  <si>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</si>
  <si>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</si>
  <si>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</si>
  <si>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</si>
  <si>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</si>
  <si>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</si>
  <si>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</si>
  <si>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</si>
  <si>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</si>
  <si>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</si>
  <si>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</si>
  <si>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</si>
  <si>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</si>
  <si>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</si>
  <si>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</si>
  <si>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</si>
  <si>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</si>
  <si>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</si>
  <si>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</si>
  <si>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</si>
  <si>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</si>
  <si>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</si>
  <si>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</si>
  <si>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</si>
  <si>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</si>
  <si>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</si>
  <si>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</si>
  <si>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</si>
  <si>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</si>
  <si>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</si>
  <si>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</si>
  <si>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</si>
  <si>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</si>
  <si>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</si>
  <si>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</si>
  <si>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</si>
  <si>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</si>
  <si>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</si>
  <si>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</si>
  <si>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</si>
  <si>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</si>
  <si>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</si>
  <si>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</si>
  <si>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</si>
  <si>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</si>
  <si>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</si>
  <si>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</si>
  <si>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</si>
  <si>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</si>
  <si>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</si>
  <si>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</si>
  <si>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</si>
  <si>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</si>
  <si>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</si>
  <si>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</si>
  <si>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</si>
  <si>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</si>
  <si>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</si>
  <si>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</si>
  <si>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</si>
  <si>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</si>
  <si>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</si>
  <si>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</si>
  <si>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</si>
  <si>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</si>
  <si>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</si>
  <si>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</si>
  <si>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</si>
  <si>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</si>
  <si>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</si>
  <si>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</si>
  <si>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</si>
  <si>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</si>
  <si>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</si>
  <si>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</si>
  <si>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</si>
  <si>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</si>
  <si>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</si>
  <si>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</si>
  <si>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</si>
  <si>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</si>
  <si>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</si>
  <si>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</si>
  <si>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</si>
  <si>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</si>
  <si>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</si>
  <si>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</si>
  <si>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</si>
  <si>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</si>
  <si>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</si>
  <si>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</si>
  <si>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</si>
  <si>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</si>
  <si>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</si>
  <si>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</si>
  <si>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</si>
  <si>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</si>
  <si>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</si>
  <si>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</si>
  <si>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</si>
  <si>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</si>
  <si>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</si>
  <si>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</si>
  <si>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</si>
  <si>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</si>
  <si>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</si>
  <si>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</si>
  <si>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</si>
  <si>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</si>
  <si>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</si>
  <si>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</si>
  <si>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</si>
  <si>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</si>
  <si>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</si>
  <si>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</si>
  <si>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</si>
  <si>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</si>
  <si>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</si>
  <si>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</si>
  <si>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</si>
  <si>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</si>
  <si>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</si>
  <si>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</si>
  <si>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</si>
  <si>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</si>
  <si>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</si>
  <si>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</si>
  <si>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</si>
  <si>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</si>
  <si>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</si>
  <si>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</si>
  <si>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</si>
  <si>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</si>
  <si>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</si>
  <si>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</si>
  <si>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</si>
  <si>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</si>
  <si>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</si>
  <si>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</si>
  <si>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</si>
  <si>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</si>
  <si>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</si>
  <si>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</si>
  <si>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</si>
  <si>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</si>
  <si>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</si>
  <si>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</si>
  <si>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</si>
  <si>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</si>
  <si>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</si>
  <si>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</si>
  <si>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</si>
  <si>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</si>
  <si>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</si>
  <si>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</si>
  <si>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</si>
  <si>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</si>
  <si>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</si>
  <si>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</si>
  <si>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</si>
  <si>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</si>
  <si>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</si>
  <si>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</si>
  <si>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</si>
  <si>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</si>
  <si>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</si>
  <si>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</si>
  <si>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</si>
  <si>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</si>
  <si>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</si>
  <si>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</si>
  <si>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</si>
  <si>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</si>
  <si>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</si>
  <si>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</si>
  <si>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</si>
  <si>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</si>
  <si>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</si>
  <si>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</si>
  <si>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</si>
  <si>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</si>
  <si>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</si>
  <si>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</si>
  <si>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</si>
  <si>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</si>
  <si>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</si>
  <si>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</si>
  <si>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</si>
  <si>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</si>
  <si>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</si>
  <si>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</si>
  <si>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</si>
  <si>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</si>
  <si>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</si>
  <si>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</si>
  <si>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</si>
  <si>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</si>
  <si>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</si>
  <si>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</si>
  <si>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</si>
  <si>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</si>
  <si>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</si>
  <si>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</si>
  <si>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</si>
  <si>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</si>
  <si>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</si>
  <si>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</si>
  <si>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</si>
  <si>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</si>
  <si>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</si>
  <si>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</si>
  <si>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</si>
  <si>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</si>
  <si>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</si>
  <si>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</si>
  <si>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</si>
  <si>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</si>
  <si>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</si>
  <si>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</si>
  <si>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</si>
  <si>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</si>
  <si>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</si>
  <si>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</si>
  <si>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</si>
  <si>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</si>
  <si>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</si>
  <si>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</si>
  <si>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</si>
  <si>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</si>
  <si>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</si>
  <si>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</si>
  <si>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</si>
  <si>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</si>
  <si>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</si>
  <si>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</si>
  <si>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</si>
  <si>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</si>
  <si>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</si>
  <si>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</si>
  <si>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</si>
  <si>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</si>
  <si>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</si>
  <si>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</si>
  <si>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</si>
  <si>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</si>
  <si>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</si>
  <si>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</si>
  <si>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</si>
  <si>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</si>
  <si>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</si>
  <si>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</si>
  <si>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</si>
  <si>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</si>
  <si>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</si>
  <si>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</si>
  <si>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</si>
  <si>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</si>
  <si>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</si>
  <si>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</si>
  <si>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</si>
  <si>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</si>
  <si>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</si>
  <si>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</si>
  <si>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</si>
  <si>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</si>
  <si>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</si>
  <si>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</si>
  <si>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</si>
  <si>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</si>
  <si>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</si>
  <si>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</si>
  <si>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</si>
  <si>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</si>
  <si>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</si>
  <si>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</si>
  <si>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</si>
  <si>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</si>
  <si>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</si>
  <si>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</si>
  <si>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</si>
  <si>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</si>
  <si>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</si>
  <si>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</si>
  <si>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</si>
  <si>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</si>
  <si>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</si>
  <si>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</si>
  <si>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</si>
  <si>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</si>
  <si>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</si>
  <si>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</si>
  <si>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</si>
  <si>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</si>
  <si>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</si>
  <si>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</si>
  <si>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</si>
  <si>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</si>
  <si>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</si>
  <si>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</si>
  <si>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</si>
  <si>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</si>
  <si>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</si>
  <si>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</si>
  <si>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</si>
  <si>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</si>
  <si>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</si>
  <si>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</si>
  <si>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</si>
  <si>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</si>
  <si>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</si>
  <si>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</si>
  <si>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</si>
  <si>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</si>
  <si>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</si>
  <si>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</si>
  <si>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</si>
  <si>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</si>
  <si>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</si>
  <si>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</si>
  <si>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</si>
  <si>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</si>
  <si>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</si>
  <si>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</si>
  <si>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</si>
  <si>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</si>
  <si>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</si>
  <si>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</si>
  <si>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</si>
  <si>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</si>
  <si>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</si>
  <si>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</si>
  <si>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</si>
  <si>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</si>
  <si>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</si>
  <si>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</si>
  <si>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</si>
  <si>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</si>
  <si>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</si>
  <si>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</si>
  <si>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</si>
  <si>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</si>
  <si>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</si>
  <si>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</si>
  <si>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</si>
  <si>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</si>
  <si>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</si>
  <si>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</si>
  <si>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</si>
  <si>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</si>
  <si>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</si>
  <si>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</si>
  <si>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</si>
  <si>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</si>
  <si>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</si>
  <si>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</si>
  <si>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</si>
  <si>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</si>
  <si>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</si>
  <si>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</si>
  <si>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</si>
  <si>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</si>
  <si>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</si>
  <si>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</si>
  <si>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</si>
  <si>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</si>
  <si>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</si>
  <si>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</si>
  <si>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</si>
  <si>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</si>
  <si>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</si>
  <si>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</si>
  <si>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</si>
  <si>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</si>
  <si>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</si>
  <si>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</si>
  <si>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</si>
  <si>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</si>
  <si>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</si>
  <si>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</si>
  <si>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</si>
  <si>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</si>
  <si>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</si>
  <si>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</si>
  <si>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</si>
  <si>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</si>
  <si>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</si>
  <si>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</si>
  <si>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</si>
  <si>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</si>
  <si>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</si>
  <si>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</si>
  <si>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</si>
  <si>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</si>
  <si>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</si>
  <si>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</si>
  <si>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</si>
  <si>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</si>
  <si>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</si>
  <si>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</si>
  <si>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</si>
  <si>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</si>
  <si>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</si>
  <si>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</si>
  <si>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</si>
  <si>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</si>
  <si>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</si>
  <si>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</si>
  <si>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</si>
  <si>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</si>
  <si>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</si>
  <si>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</si>
  <si>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</si>
  <si>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</si>
  <si>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</si>
  <si>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</si>
  <si>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</si>
  <si>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</si>
  <si>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</si>
  <si>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</si>
  <si>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</si>
  <si>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</si>
  <si>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</si>
  <si>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</si>
  <si>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</si>
  <si>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</si>
  <si>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</si>
  <si>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</si>
  <si>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</si>
  <si>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</si>
  <si>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</si>
  <si>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</si>
  <si>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</si>
  <si>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</si>
  <si>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</si>
  <si>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</si>
  <si>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</si>
  <si>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</si>
  <si>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</si>
  <si>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</si>
  <si>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</si>
  <si>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</si>
  <si>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</si>
  <si>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</si>
  <si>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</si>
  <si>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</si>
  <si>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</si>
  <si>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</si>
  <si>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</si>
  <si>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</si>
  <si>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</si>
  <si>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</si>
  <si>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</si>
  <si>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</si>
  <si>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</si>
  <si>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</si>
  <si>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</si>
  <si>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</si>
  <si>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</si>
  <si>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</si>
  <si>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</si>
  <si>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</si>
  <si>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</si>
  <si>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</si>
  <si>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</si>
  <si>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</si>
  <si>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</si>
  <si>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</si>
  <si>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</si>
  <si>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</si>
  <si>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</si>
  <si>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</si>
  <si>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</si>
  <si>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</si>
  <si>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</si>
  <si>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</si>
  <si>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</si>
  <si>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</si>
  <si>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</si>
  <si>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</si>
  <si>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</si>
  <si>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</si>
  <si>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</si>
  <si>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</si>
  <si>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</si>
  <si>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</si>
  <si>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</si>
  <si>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</si>
  <si>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</si>
  <si>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</si>
  <si>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</si>
  <si>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</si>
  <si>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</si>
  <si>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</si>
  <si>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</si>
  <si>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</si>
  <si>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</si>
  <si>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</si>
  <si>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</si>
  <si>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</si>
  <si>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</si>
  <si>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</si>
  <si>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</si>
  <si>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</si>
  <si>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</si>
  <si>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</si>
  <si>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</si>
  <si>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</si>
  <si>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</si>
  <si>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</si>
  <si>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</si>
  <si>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</si>
  <si>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</si>
  <si>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</si>
  <si>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</si>
  <si>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</si>
  <si>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</si>
  <si>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</si>
  <si>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</si>
  <si>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</si>
  <si>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</si>
  <si>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</si>
  <si>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</si>
  <si>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</si>
  <si>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</si>
  <si>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</si>
  <si>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</si>
  <si>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</si>
  <si>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</si>
  <si>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</si>
  <si>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</si>
  <si>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</si>
  <si>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</si>
  <si>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</si>
  <si>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</si>
  <si>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</si>
  <si>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</si>
  <si>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</si>
  <si>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</si>
  <si>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</si>
  <si>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</si>
  <si>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</si>
  <si>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</si>
  <si>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</si>
  <si>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</si>
  <si>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</si>
  <si>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</si>
  <si>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</si>
  <si>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</si>
  <si>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</si>
  <si>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</si>
  <si>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</si>
  <si>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</si>
  <si>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</si>
  <si>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</si>
  <si>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</si>
  <si>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</si>
  <si>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</si>
  <si>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</si>
  <si>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</si>
  <si>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</si>
  <si>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</si>
  <si>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</si>
  <si>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</si>
  <si>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</si>
  <si>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</si>
  <si>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</si>
  <si>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</si>
  <si>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</si>
  <si>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</si>
  <si>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</si>
  <si>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</si>
  <si>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</si>
  <si>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</si>
  <si>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</si>
  <si>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</si>
  <si>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</si>
  <si>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</si>
  <si>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</si>
  <si>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</si>
  <si>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</si>
  <si>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</si>
  <si>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</si>
  <si>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</si>
  <si>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</si>
  <si>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</si>
  <si>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</si>
  <si>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</si>
  <si>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</si>
  <si>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</si>
  <si>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</si>
  <si>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</si>
  <si>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</si>
  <si>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</si>
  <si>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</si>
  <si>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</si>
  <si>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</si>
  <si>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</si>
  <si>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</si>
  <si>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</si>
  <si>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</si>
  <si>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</si>
  <si>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</si>
  <si>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</si>
  <si>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</si>
  <si>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</si>
  <si>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</si>
  <si>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</si>
  <si>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</si>
  <si>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</si>
  <si>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</si>
  <si>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</si>
  <si>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</si>
  <si>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</si>
  <si>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</si>
  <si>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</si>
  <si>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</si>
  <si>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</si>
  <si>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</si>
  <si>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</si>
  <si>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</si>
  <si>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</si>
  <si>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</si>
  <si>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</si>
  <si>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</si>
  <si>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</si>
  <si>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</si>
  <si>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</si>
  <si>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</si>
  <si>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</si>
  <si>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</si>
  <si>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</si>
  <si>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</si>
  <si>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</si>
  <si>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</si>
  <si>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</si>
  <si>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</si>
  <si>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</si>
  <si>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</si>
  <si>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</si>
  <si>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</si>
  <si>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</si>
  <si>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</si>
  <si>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</si>
  <si>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</si>
  <si>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</si>
  <si>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</si>
  <si>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</si>
  <si>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</si>
  <si>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</si>
  <si>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</si>
  <si>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</si>
  <si>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</si>
  <si>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</si>
  <si>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</si>
  <si>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</si>
  <si>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</si>
  <si>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</si>
  <si>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</si>
  <si>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</si>
  <si>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</si>
  <si>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</si>
  <si>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</si>
  <si>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</si>
  <si>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</si>
  <si>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</si>
  <si>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</si>
  <si>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</si>
  <si>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</si>
  <si>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</si>
  <si>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</si>
  <si>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</si>
  <si>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</si>
  <si>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</si>
  <si>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</si>
  <si>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</si>
  <si>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</si>
  <si>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</si>
  <si>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</si>
  <si>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</si>
  <si>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</si>
  <si>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</si>
  <si>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</si>
  <si>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</si>
  <si>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</si>
  <si>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</si>
  <si>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</si>
  <si>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</si>
  <si>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</si>
  <si>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</si>
  <si>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</si>
  <si>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</si>
  <si>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</si>
  <si>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</si>
  <si>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</si>
  <si>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</si>
  <si>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</si>
  <si>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</si>
  <si>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</si>
  <si>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</si>
  <si>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</si>
  <si>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</si>
  <si>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</si>
  <si>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</si>
  <si>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</si>
  <si>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</si>
  <si>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</si>
  <si>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</si>
  <si>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</si>
  <si>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</si>
  <si>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</si>
  <si>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</si>
  <si>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</si>
  <si>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</si>
  <si>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</si>
  <si>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</si>
  <si>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</si>
  <si>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</si>
  <si>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</si>
  <si>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</si>
  <si>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</si>
  <si>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</si>
  <si>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</si>
  <si>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</si>
  <si>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</si>
  <si>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</si>
  <si>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</si>
  <si>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</si>
  <si>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</si>
  <si>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</si>
  <si>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</si>
  <si>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</si>
  <si>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</si>
  <si>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</si>
  <si>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</si>
  <si>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</si>
  <si>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</si>
  <si>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</si>
  <si>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</si>
  <si>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</si>
  <si>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</si>
  <si>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</si>
  <si>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</si>
  <si>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</si>
  <si>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</si>
  <si>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</si>
  <si>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</si>
  <si>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</si>
  <si>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</si>
  <si>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</si>
  <si>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</si>
  <si>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</si>
  <si>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</si>
  <si>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</si>
  <si>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</si>
  <si>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</si>
  <si>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</si>
  <si>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</si>
  <si>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</si>
  <si>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</si>
  <si>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</si>
  <si>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</si>
  <si>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</si>
  <si>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</si>
  <si>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</si>
  <si>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</si>
  <si>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</si>
  <si>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</si>
  <si>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</si>
  <si>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</si>
  <si>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</si>
  <si>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</si>
  <si>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</si>
  <si>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</si>
  <si>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</si>
  <si>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</si>
  <si>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</si>
  <si>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</si>
  <si>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</si>
  <si>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</si>
  <si>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</si>
  <si>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</si>
  <si>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</si>
  <si>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</si>
  <si>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</si>
  <si>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</si>
  <si>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</si>
  <si>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</si>
  <si>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</si>
  <si>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</si>
  <si>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</si>
  <si>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</si>
  <si>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</si>
  <si>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</si>
  <si>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</si>
  <si>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</si>
  <si>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</si>
  <si>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</si>
  <si>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</si>
  <si>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</si>
  <si>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</si>
  <si>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</si>
  <si>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</si>
  <si>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</si>
  <si>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</si>
  <si>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</si>
  <si>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</si>
  <si>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</si>
  <si>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</si>
  <si>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</si>
  <si>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</si>
  <si>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</si>
  <si>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</si>
  <si>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</si>
  <si>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</si>
  <si>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</si>
  <si>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</si>
  <si>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</si>
  <si>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</si>
  <si>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</si>
  <si>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</si>
  <si>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</si>
  <si>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</si>
  <si>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</si>
  <si>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</si>
  <si>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</si>
  <si>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</si>
  <si>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</si>
  <si>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</si>
  <si>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</si>
  <si>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</si>
  <si>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</si>
  <si>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</si>
  <si>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</si>
  <si>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</si>
  <si>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</si>
  <si>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</si>
  <si>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</si>
  <si>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</si>
  <si>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</si>
  <si>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</si>
  <si>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</si>
  <si>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</si>
  <si>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</si>
  <si>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</si>
  <si>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</si>
  <si>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</si>
  <si>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</si>
  <si>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</si>
  <si>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</si>
  <si>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</si>
  <si>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</si>
  <si>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</si>
  <si>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</si>
  <si>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</si>
  <si>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</si>
  <si>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</si>
  <si>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</si>
  <si>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</si>
  <si>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</si>
  <si>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</si>
  <si>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</si>
  <si>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</si>
  <si>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</si>
  <si>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</si>
  <si>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</si>
  <si>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</si>
  <si>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</si>
  <si>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</si>
  <si>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</si>
  <si>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</si>
  <si>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</si>
  <si>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</si>
  <si>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</si>
  <si>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</si>
  <si>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</si>
  <si>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</si>
  <si>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</si>
  <si>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</si>
  <si>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</si>
  <si>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</si>
  <si>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</si>
  <si>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</si>
  <si>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</si>
  <si>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</si>
  <si>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</si>
  <si>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</si>
  <si>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</si>
  <si>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</si>
  <si>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</si>
  <si>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</si>
  <si>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</si>
  <si>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</si>
  <si>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</si>
  <si>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</si>
  <si>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</si>
  <si>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</si>
  <si>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</si>
  <si>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</si>
  <si>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</si>
  <si>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</si>
  <si>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</si>
  <si>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</si>
  <si>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</si>
  <si>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</si>
  <si>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</si>
  <si>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</si>
  <si>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</si>
  <si>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</si>
  <si>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</si>
  <si>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</si>
  <si>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</si>
  <si>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</si>
  <si>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</si>
  <si>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</si>
  <si>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</si>
  <si>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</si>
  <si>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</si>
  <si>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</si>
  <si>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</si>
  <si>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</si>
  <si>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</si>
  <si>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</si>
  <si>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</si>
  <si>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</si>
  <si>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</si>
  <si>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</si>
  <si>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</si>
  <si>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</si>
  <si>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</si>
  <si>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</si>
  <si>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</si>
  <si>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</si>
  <si>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</si>
  <si>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</si>
  <si>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</si>
  <si>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</si>
  <si>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</si>
  <si>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</si>
  <si>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</si>
  <si>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</si>
  <si>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</si>
  <si>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</si>
  <si>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</si>
  <si>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</si>
  <si>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</si>
  <si>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</si>
  <si>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</si>
  <si>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</si>
  <si>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</si>
  <si>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</si>
  <si>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</si>
  <si>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</si>
  <si>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</si>
  <si>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</si>
  <si>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</si>
  <si>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</si>
  <si>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</si>
  <si>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</si>
  <si>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</si>
  <si>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</si>
  <si>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</si>
  <si>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</si>
  <si>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</si>
  <si>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</si>
  <si>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</si>
  <si>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</si>
  <si>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</si>
  <si>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</si>
  <si>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</si>
  <si>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</si>
  <si>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</si>
  <si>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</si>
  <si>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</si>
  <si>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</si>
  <si>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</si>
  <si>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</si>
  <si>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</si>
  <si>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</si>
  <si>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</si>
  <si>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</si>
  <si>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</si>
  <si>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</si>
  <si>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</si>
  <si>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</si>
  <si>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</si>
  <si>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</si>
  <si>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</si>
  <si>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</si>
  <si>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</si>
  <si>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</si>
  <si>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</si>
  <si>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</si>
  <si>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</si>
  <si>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</si>
  <si>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</si>
  <si>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</si>
  <si>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</si>
  <si>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</si>
  <si>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</si>
  <si>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</si>
  <si>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</si>
  <si>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</si>
  <si>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</si>
  <si>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</si>
  <si>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</si>
  <si>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</si>
  <si>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</si>
  <si>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</si>
  <si>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</si>
  <si>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</si>
  <si>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</si>
  <si>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</si>
  <si>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</si>
  <si>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</si>
  <si>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</si>
  <si>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</si>
  <si>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</si>
  <si>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</si>
  <si>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</si>
  <si>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</si>
  <si>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</si>
  <si>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</si>
  <si>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</si>
  <si>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</si>
  <si>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</si>
  <si>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</si>
  <si>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</si>
  <si>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</si>
  <si>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</si>
  <si>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</si>
  <si>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</si>
  <si>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</si>
  <si>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</si>
  <si>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</si>
  <si>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</si>
  <si>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</si>
  <si>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</si>
  <si>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</si>
  <si>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</si>
  <si>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</si>
  <si>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</si>
  <si>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</si>
  <si>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</si>
  <si>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</si>
  <si>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</si>
  <si>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</si>
  <si>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</si>
  <si>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</si>
  <si>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</si>
  <si>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</si>
  <si>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</si>
  <si>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</si>
  <si>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</si>
  <si>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</si>
  <si>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</si>
  <si>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</si>
  <si>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</si>
  <si>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</si>
  <si>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</si>
  <si>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</si>
  <si>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</si>
  <si>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</si>
  <si>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</si>
  <si>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</si>
  <si>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</si>
  <si>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</si>
  <si>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</si>
  <si>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</si>
  <si>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</si>
  <si>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</si>
  <si>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</si>
  <si>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</si>
  <si>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</si>
  <si>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</si>
  <si>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</si>
  <si>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</si>
  <si>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</si>
  <si>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</si>
  <si>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</si>
  <si>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</si>
  <si>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</si>
  <si>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</si>
  <si>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</si>
  <si>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</si>
  <si>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</si>
  <si>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</si>
  <si>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</si>
  <si>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</si>
  <si>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</si>
  <si>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</si>
  <si>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</si>
  <si>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</si>
  <si>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</si>
  <si>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</si>
  <si>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</si>
  <si>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</si>
  <si>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</si>
  <si>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</si>
  <si>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</si>
  <si>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</si>
  <si>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</si>
  <si>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</si>
  <si>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</si>
  <si>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</si>
  <si>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</si>
  <si>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</si>
  <si>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</si>
  <si>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</si>
  <si>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</si>
  <si>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</si>
  <si>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</si>
  <si>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</si>
  <si>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</si>
  <si>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</si>
  <si>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</si>
  <si>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</si>
  <si>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</si>
  <si>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</si>
  <si>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</si>
  <si>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</si>
  <si>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</si>
  <si>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</si>
  <si>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</si>
  <si>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</si>
  <si>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</si>
  <si>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</si>
  <si>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</si>
  <si>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</si>
  <si>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</si>
  <si>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</si>
  <si>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</si>
  <si>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</si>
  <si>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</si>
  <si>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</si>
  <si>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</si>
  <si>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</si>
  <si>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</si>
  <si>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</si>
  <si>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</si>
  <si>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</si>
  <si>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</si>
  <si>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</si>
  <si>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</si>
  <si>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</si>
  <si>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</si>
  <si>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</si>
  <si>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</si>
  <si>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</si>
  <si>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</si>
  <si>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</si>
  <si>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</si>
  <si>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</si>
  <si>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</si>
  <si>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</si>
  <si>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</si>
  <si>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</si>
  <si>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</si>
  <si>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</si>
  <si>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</si>
  <si>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</si>
  <si>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</si>
  <si>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</si>
  <si>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</si>
  <si>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</si>
  <si>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</si>
  <si>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</si>
  <si>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</si>
  <si>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</si>
  <si>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</si>
  <si>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</si>
  <si>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</si>
  <si>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</si>
  <si>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</si>
  <si>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</si>
  <si>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</si>
  <si>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</si>
  <si>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</si>
  <si>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</si>
  <si>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</si>
  <si>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</si>
  <si>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</si>
  <si>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</si>
  <si>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</si>
  <si>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</si>
  <si>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</si>
  <si>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</si>
  <si>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</si>
  <si>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</si>
  <si>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</si>
  <si>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</si>
  <si>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</si>
  <si>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</si>
  <si>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</si>
  <si>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</si>
  <si>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</si>
  <si>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</si>
  <si>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</si>
  <si>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</si>
  <si>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</si>
  <si>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</si>
  <si>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</si>
  <si>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</si>
  <si>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</si>
  <si>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</si>
  <si>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</si>
  <si>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</si>
  <si>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</si>
  <si>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</si>
  <si>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</si>
  <si>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</si>
  <si>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</si>
  <si>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</si>
  <si>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</si>
  <si>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</si>
  <si>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</si>
  <si>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</si>
  <si>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</si>
  <si>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</si>
  <si>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</si>
  <si>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</si>
  <si>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</si>
  <si>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</si>
  <si>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</si>
  <si>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</si>
  <si>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</si>
  <si>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</si>
  <si>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</si>
  <si>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</si>
  <si>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</si>
  <si>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</si>
  <si>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</si>
  <si>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</si>
  <si>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</si>
  <si>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</si>
  <si>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</si>
  <si>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</si>
  <si>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</si>
  <si>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</si>
  <si>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</si>
  <si>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</si>
  <si>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</si>
  <si>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</si>
  <si>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</si>
  <si>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</si>
  <si>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</si>
  <si>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</si>
  <si>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</si>
  <si>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</si>
  <si>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</si>
  <si>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</si>
  <si>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</si>
  <si>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</si>
  <si>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</si>
  <si>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</si>
  <si>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</si>
  <si>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</si>
  <si>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</si>
  <si>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</si>
  <si>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</si>
  <si>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</si>
  <si>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</si>
  <si>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</si>
  <si>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</si>
  <si>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</si>
  <si>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</si>
  <si>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</si>
  <si>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</si>
  <si>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</si>
  <si>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</si>
  <si>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</si>
  <si>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</si>
  <si>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</si>
  <si>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</si>
  <si>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</si>
  <si>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</si>
  <si>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</si>
  <si>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</si>
  <si>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</si>
  <si>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</si>
  <si>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</si>
  <si>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</si>
  <si>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</si>
  <si>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</si>
  <si>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</si>
  <si>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</si>
  <si>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</si>
  <si>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</si>
  <si>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</si>
  <si>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</si>
  <si>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</si>
  <si>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</si>
  <si>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</si>
  <si>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</si>
  <si>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</si>
  <si>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</si>
  <si>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</si>
  <si>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</si>
  <si>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</si>
  <si>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</si>
  <si>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</si>
  <si>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</si>
  <si>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</si>
  <si>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</si>
  <si>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</si>
  <si>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</si>
  <si>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</si>
  <si>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</si>
  <si>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</si>
  <si>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</si>
  <si>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</si>
  <si>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</si>
  <si>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</si>
  <si>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</si>
  <si>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</si>
  <si>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</si>
  <si>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</si>
  <si>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</si>
  <si>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</si>
  <si>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</si>
  <si>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</si>
  <si>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</si>
  <si>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</si>
  <si>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</si>
  <si>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</si>
  <si>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</si>
  <si>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</si>
  <si>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</si>
  <si>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</si>
  <si>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</si>
  <si>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</si>
  <si>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</si>
  <si>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</si>
  <si>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</si>
  <si>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</si>
  <si>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</si>
  <si>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</si>
  <si>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</si>
  <si>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</si>
  <si>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</si>
  <si>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</si>
  <si>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</si>
  <si>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</si>
  <si>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</si>
  <si>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</si>
  <si>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</si>
  <si>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</si>
  <si>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</si>
  <si>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</si>
  <si>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</si>
  <si>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</si>
  <si>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</si>
  <si>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</si>
  <si>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</si>
  <si>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</si>
  <si>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</si>
  <si>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</si>
  <si>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</si>
  <si>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</si>
  <si>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</si>
  <si>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</si>
  <si>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</si>
  <si>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</si>
  <si>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</si>
  <si>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</si>
  <si>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</si>
  <si>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</si>
  <si>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</si>
  <si>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</si>
  <si>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</si>
  <si>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</si>
  <si>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</si>
  <si>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</si>
  <si>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</si>
  <si>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</si>
  <si>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</si>
  <si>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</si>
  <si>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</si>
  <si>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</si>
  <si>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</si>
  <si>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</si>
  <si>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</si>
  <si>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</si>
  <si>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</si>
  <si>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</si>
  <si>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</si>
  <si>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</si>
  <si>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</si>
  <si>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</si>
  <si>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</si>
  <si>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</si>
  <si>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</si>
  <si>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</si>
  <si>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</si>
  <si>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</si>
  <si>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</si>
  <si>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</si>
  <si>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</si>
  <si>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</si>
  <si>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</si>
  <si>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</si>
  <si>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</si>
  <si>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</si>
  <si>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</si>
  <si>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</si>
  <si>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</si>
  <si>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</si>
  <si>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</si>
  <si>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</si>
  <si>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</si>
  <si>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</si>
  <si>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</si>
  <si>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</si>
  <si>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</si>
  <si>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</si>
  <si>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</si>
  <si>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</si>
  <si>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</si>
  <si>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</si>
  <si>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</si>
  <si>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</si>
  <si>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</si>
  <si>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</si>
  <si>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</si>
  <si>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</si>
  <si>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</si>
  <si>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</si>
  <si>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</si>
  <si>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</si>
  <si>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</si>
  <si>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</si>
  <si>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</si>
  <si>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</si>
  <si>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</si>
  <si>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</si>
  <si>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</si>
  <si>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</si>
  <si>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</si>
  <si>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</si>
  <si>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</si>
  <si>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</si>
  <si>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</si>
  <si>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</si>
  <si>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</si>
  <si>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</si>
  <si>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</si>
  <si>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</si>
  <si>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</si>
  <si>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</si>
  <si>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</si>
  <si>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</si>
  <si>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</si>
  <si>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</si>
  <si>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</si>
  <si>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</si>
  <si>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</si>
  <si>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</si>
  <si>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</si>
  <si>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</si>
  <si>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</si>
  <si>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</si>
  <si>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</si>
  <si>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</si>
  <si>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</si>
  <si>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</si>
  <si>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</si>
  <si>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</si>
  <si>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</si>
  <si>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</si>
  <si>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</si>
  <si>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</si>
  <si>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</si>
  <si>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</si>
  <si>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</si>
  <si>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</si>
  <si>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</si>
  <si>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</si>
  <si>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</si>
  <si>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</si>
  <si>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</si>
  <si>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</si>
  <si>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</si>
  <si>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</si>
  <si>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</si>
  <si>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</si>
  <si>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</si>
  <si>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</si>
  <si>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</si>
  <si>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</si>
  <si>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</si>
  <si>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</si>
  <si>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</si>
  <si>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</si>
  <si>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</si>
  <si>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</si>
  <si>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</si>
  <si>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</si>
  <si>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</si>
  <si>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</si>
  <si>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</si>
  <si>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</si>
  <si>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</si>
  <si>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</si>
  <si>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</si>
  <si>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</si>
  <si>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</si>
  <si>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</si>
  <si>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</si>
  <si>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</si>
  <si>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</si>
  <si>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</si>
  <si>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</si>
  <si>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</si>
  <si>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</si>
  <si>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</si>
  <si>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</si>
  <si>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</si>
  <si>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</si>
  <si>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</si>
  <si>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</si>
  <si>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</si>
  <si>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</si>
  <si>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</si>
  <si>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</si>
  <si>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</si>
  <si>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</si>
  <si>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</si>
  <si>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</si>
  <si>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</si>
  <si>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</si>
  <si>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</si>
  <si>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</si>
  <si>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</si>
  <si>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</si>
  <si>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</si>
  <si>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</si>
  <si>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</si>
  <si>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</si>
  <si>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</si>
  <si>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</si>
  <si>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</si>
  <si>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</si>
  <si>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</si>
  <si>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</si>
  <si>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</si>
  <si>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</si>
  <si>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</si>
  <si>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</si>
  <si>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</si>
  <si>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</si>
  <si>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</si>
  <si>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</si>
  <si>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</si>
  <si>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</si>
  <si>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</si>
  <si>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</si>
  <si>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</si>
  <si>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</si>
  <si>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</si>
  <si>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</si>
  <si>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</si>
  <si>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</si>
  <si>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</si>
  <si>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</si>
  <si>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</si>
  <si>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</si>
  <si>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</si>
  <si>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</si>
  <si>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</si>
  <si>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</si>
  <si>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</si>
  <si>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</si>
  <si>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</si>
  <si>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</si>
  <si>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</si>
  <si>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</si>
  <si>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</si>
  <si>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</si>
  <si>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</si>
  <si>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</si>
  <si>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</si>
  <si>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</si>
  <si>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</si>
  <si>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</si>
  <si>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</si>
  <si>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</si>
  <si>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</si>
  <si>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</si>
  <si>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</si>
  <si>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</si>
  <si>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</si>
  <si>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</si>
  <si>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</si>
  <si>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</si>
  <si>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</si>
  <si>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</si>
  <si>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</si>
  <si>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</si>
  <si>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</si>
  <si>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</si>
  <si>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</si>
  <si>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</si>
  <si>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</si>
  <si>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</si>
  <si>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</si>
  <si>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</si>
  <si>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</si>
  <si>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</si>
  <si>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</si>
  <si>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</si>
  <si>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</si>
  <si>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</si>
  <si>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</si>
  <si>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</si>
  <si>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</si>
  <si>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</si>
  <si>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</si>
  <si>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</si>
  <si>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</si>
  <si>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</si>
  <si>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</si>
  <si>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</si>
  <si>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</si>
  <si>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</si>
  <si>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</si>
  <si>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</si>
  <si>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</si>
  <si>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</si>
  <si>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</si>
  <si>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</si>
  <si>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</si>
  <si>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</si>
  <si>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</si>
  <si>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</si>
  <si>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</si>
  <si>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</si>
  <si>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</si>
  <si>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</si>
  <si>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</si>
  <si>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</si>
  <si>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</si>
  <si>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</si>
  <si>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</si>
  <si>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</si>
  <si>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</si>
  <si>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</si>
  <si>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</si>
  <si>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</si>
  <si>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</si>
  <si>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</si>
  <si>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</si>
  <si>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</si>
  <si>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</si>
  <si>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</si>
  <si>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</si>
  <si>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</si>
  <si>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</si>
  <si>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</si>
  <si>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</si>
  <si>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</si>
  <si>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</si>
  <si>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</si>
  <si>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</si>
  <si>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</si>
  <si>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</si>
  <si>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</si>
  <si>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</si>
  <si>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</si>
  <si>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</si>
  <si>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</si>
  <si>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</si>
  <si>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</si>
  <si>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</si>
  <si>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</si>
  <si>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</si>
  <si>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</si>
  <si>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</si>
  <si>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</si>
  <si>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</si>
  <si>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</si>
  <si>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</si>
  <si>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</si>
  <si>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</si>
  <si>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</si>
  <si>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</si>
  <si>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</si>
  <si>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</si>
  <si>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</si>
  <si>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</si>
  <si>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</si>
  <si>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</si>
  <si>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</si>
  <si>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</si>
  <si>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</si>
  <si>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</si>
  <si>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</si>
  <si>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</si>
  <si>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</si>
  <si>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</si>
  <si>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</si>
  <si>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</si>
  <si>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</si>
  <si>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</si>
  <si>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</si>
  <si>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</si>
  <si>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</si>
  <si>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</si>
  <si>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</si>
  <si>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</si>
  <si>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</si>
  <si>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</si>
  <si>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</si>
  <si>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</si>
  <si>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</si>
  <si>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</si>
  <si>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</si>
  <si>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</si>
  <si>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</si>
  <si>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</si>
  <si>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</si>
  <si>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</si>
  <si>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</si>
  <si>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</si>
  <si>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</si>
  <si>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</si>
  <si>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</si>
  <si>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</si>
  <si>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</si>
  <si>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</si>
  <si>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</si>
  <si>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</si>
  <si>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</si>
  <si>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</si>
  <si>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</si>
  <si>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</si>
  <si>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</si>
  <si>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</si>
  <si>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</si>
  <si>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</si>
  <si>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</si>
  <si>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</si>
  <si>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</si>
  <si>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</si>
  <si>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</si>
  <si>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</si>
  <si>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</si>
  <si>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</si>
  <si>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</si>
  <si>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</si>
  <si>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</si>
  <si>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</si>
  <si>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</si>
  <si>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</si>
  <si>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</si>
  <si>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</si>
  <si>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</si>
  <si>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</si>
  <si>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</si>
  <si>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</si>
  <si>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</si>
  <si>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</si>
  <si>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</si>
  <si>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</si>
  <si>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</si>
  <si>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</si>
  <si>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</si>
  <si>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</si>
  <si>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</si>
  <si>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</si>
  <si>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</si>
  <si>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</si>
  <si>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</si>
  <si>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</si>
  <si>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</si>
  <si>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</si>
  <si>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</si>
  <si>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</si>
  <si>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</si>
  <si>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</si>
  <si>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</si>
  <si>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</si>
  <si>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</si>
  <si>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</si>
  <si>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</si>
  <si>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</si>
  <si>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</si>
  <si>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</si>
  <si>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</si>
  <si>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</si>
  <si>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</si>
  <si>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</si>
  <si>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</si>
  <si>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</si>
  <si>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</si>
  <si>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</si>
  <si>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</si>
  <si>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</si>
  <si>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</si>
  <si>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</si>
  <si>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</si>
  <si>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</si>
  <si>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</si>
  <si>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</si>
  <si>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</si>
  <si>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</si>
  <si>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</si>
  <si>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</si>
  <si>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</si>
  <si>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</si>
  <si>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</si>
  <si>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</si>
  <si>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</si>
  <si>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</si>
  <si>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</si>
  <si>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</si>
  <si>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</si>
  <si>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</si>
  <si>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</si>
  <si>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</si>
  <si>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</si>
  <si>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</si>
  <si>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</si>
  <si>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</si>
  <si>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</si>
  <si>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</si>
  <si>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</si>
  <si>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</si>
  <si>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</si>
  <si>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</si>
  <si>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</si>
  <si>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</si>
  <si>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</si>
  <si>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</si>
  <si>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</si>
  <si>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</si>
  <si>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</si>
  <si>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</si>
  <si>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</si>
  <si>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</si>
  <si>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</si>
  <si>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</si>
  <si>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</si>
  <si>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</si>
  <si>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</si>
  <si>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</si>
  <si>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</si>
  <si>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</si>
  <si>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</si>
  <si>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</si>
  <si>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</si>
  <si>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</si>
  <si>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</si>
  <si>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</si>
  <si>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</si>
  <si>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</si>
  <si>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</si>
  <si>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</si>
  <si>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</si>
  <si>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</si>
  <si>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</si>
  <si>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</si>
  <si>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</si>
  <si>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</si>
  <si>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</si>
  <si>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</si>
  <si>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</si>
  <si>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</si>
  <si>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</si>
  <si>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</si>
  <si>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</si>
  <si>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</si>
  <si>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</si>
  <si>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</si>
  <si>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</si>
  <si>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</si>
  <si>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</si>
  <si>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</si>
  <si>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</si>
  <si>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</si>
  <si>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</si>
  <si>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</si>
  <si>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</si>
  <si>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</si>
  <si>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</si>
  <si>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</si>
  <si>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</si>
  <si>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</si>
  <si>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</si>
  <si>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</si>
  <si>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</si>
  <si>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</si>
  <si>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</si>
  <si>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</si>
  <si>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</si>
  <si>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</si>
  <si>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</si>
  <si>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</si>
  <si>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</si>
  <si>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</si>
  <si>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</si>
  <si>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</si>
  <si>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</si>
  <si>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</si>
  <si>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</si>
  <si>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</si>
  <si>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</si>
  <si>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</si>
  <si>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</si>
  <si>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</si>
  <si>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</si>
  <si>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</si>
  <si>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</si>
  <si>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</si>
  <si>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</si>
  <si>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</si>
  <si>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</si>
  <si>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</si>
  <si>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</si>
  <si>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</si>
  <si>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</si>
  <si>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</si>
  <si>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</si>
  <si>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</si>
  <si>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</si>
  <si>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</si>
  <si>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</si>
  <si>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</si>
  <si>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</si>
  <si>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</si>
  <si>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</si>
  <si>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</si>
  <si>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</si>
  <si>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</si>
  <si>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</si>
  <si>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</si>
  <si>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</si>
  <si>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</si>
  <si>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</si>
  <si>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</si>
  <si>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</si>
  <si>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</si>
  <si>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</si>
  <si>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</si>
  <si>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</si>
  <si>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</si>
  <si>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</si>
  <si>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</si>
  <si>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</si>
  <si>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</si>
  <si>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</si>
  <si>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</si>
  <si>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</si>
  <si>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</si>
  <si>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</si>
  <si>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</si>
  <si>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</si>
  <si>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</si>
  <si>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</si>
  <si>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</si>
  <si>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</si>
  <si>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</si>
  <si>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</si>
  <si>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</si>
  <si>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</si>
  <si>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</si>
  <si>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</si>
  <si>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</si>
  <si>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</si>
  <si>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</si>
  <si>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</si>
  <si>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</si>
  <si>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</si>
  <si>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</si>
  <si>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</si>
  <si>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</si>
  <si>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</si>
  <si>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</si>
  <si>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</si>
  <si>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</si>
  <si>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</si>
  <si>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</si>
  <si>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</si>
  <si>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</si>
  <si>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</si>
  <si>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</si>
  <si>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</si>
  <si>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</si>
  <si>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</si>
  <si>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</si>
  <si>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</si>
  <si>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</si>
  <si>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</si>
  <si>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</si>
  <si>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</si>
  <si>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</si>
  <si>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</si>
  <si>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</si>
  <si>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</si>
  <si>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</si>
  <si>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</si>
  <si>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</si>
  <si>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</si>
  <si>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</si>
  <si>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</si>
  <si>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</si>
  <si>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</si>
  <si>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</si>
  <si>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</si>
  <si>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</si>
  <si>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</si>
  <si>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</si>
  <si>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</si>
  <si>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</si>
  <si>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</si>
  <si>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</si>
  <si>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</si>
  <si>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</si>
  <si>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</si>
  <si>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</si>
  <si>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</si>
  <si>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</si>
  <si>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</si>
  <si>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</si>
  <si>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</si>
  <si>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</si>
  <si>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</si>
  <si>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</si>
  <si>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</si>
  <si>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</si>
  <si>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</si>
  <si>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</si>
  <si>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</si>
  <si>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</si>
  <si>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</si>
  <si>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</si>
  <si>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</si>
  <si>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</si>
  <si>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</si>
  <si>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</si>
  <si>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</si>
  <si>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</si>
  <si>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</si>
  <si>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</si>
  <si>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</si>
  <si>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</si>
  <si>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</si>
  <si>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</si>
  <si>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</si>
  <si>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</si>
  <si>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</si>
  <si>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</si>
  <si>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</si>
  <si>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</si>
  <si>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</si>
  <si>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</si>
  <si>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</si>
  <si>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</si>
  <si>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</si>
  <si>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</si>
  <si>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</si>
  <si>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</si>
  <si>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</si>
  <si>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</si>
  <si>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</si>
  <si>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</si>
  <si>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</si>
  <si>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</si>
  <si>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</si>
  <si>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</si>
  <si>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</si>
  <si>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</si>
  <si>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</si>
  <si>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</si>
  <si>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</si>
  <si>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</si>
  <si>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</si>
  <si>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</si>
  <si>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</si>
  <si>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</si>
  <si>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</si>
  <si>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</si>
  <si>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</si>
  <si>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</si>
  <si>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</si>
  <si>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</si>
  <si>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</si>
  <si>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</si>
  <si>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</si>
  <si>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</si>
  <si>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</si>
  <si>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</si>
  <si>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</si>
  <si>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</si>
  <si>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</si>
  <si>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</si>
  <si>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</si>
  <si>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</si>
  <si>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</si>
  <si>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</si>
  <si>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</si>
  <si>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</si>
  <si>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</si>
  <si>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</si>
  <si>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</si>
  <si>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</si>
  <si>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</si>
  <si>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</si>
  <si>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</si>
  <si>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</si>
  <si>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</si>
  <si>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</si>
  <si>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</si>
  <si>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</si>
  <si>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</si>
  <si>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</si>
  <si>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</si>
  <si>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</si>
  <si>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</si>
  <si>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</si>
  <si>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</si>
  <si>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</si>
  <si>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</si>
  <si>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</si>
  <si>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</si>
  <si>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</si>
  <si>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</si>
  <si>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</si>
  <si>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</si>
  <si>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</si>
  <si>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</si>
  <si>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</si>
  <si>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</si>
  <si>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</si>
  <si>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</si>
  <si>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</si>
  <si>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</si>
  <si>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</si>
  <si>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</si>
  <si>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</si>
  <si>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</si>
  <si>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</si>
  <si>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</si>
  <si>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</si>
  <si>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</si>
  <si>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</si>
  <si>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</si>
  <si>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</si>
  <si>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</si>
  <si>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</si>
  <si>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</si>
  <si>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</si>
  <si>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</si>
  <si>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</si>
  <si>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</si>
  <si>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</si>
  <si>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</si>
  <si>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</si>
  <si>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</si>
  <si>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</si>
  <si>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</si>
  <si>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</si>
  <si>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</si>
  <si>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</si>
  <si>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</si>
  <si>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</si>
  <si>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</si>
  <si>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</si>
  <si>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</si>
  <si>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</si>
  <si>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</si>
  <si>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</si>
  <si>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</si>
  <si>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</si>
  <si>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</si>
  <si>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</si>
  <si>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</si>
  <si>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</si>
  <si>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</si>
  <si>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</si>
  <si>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</si>
  <si>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</si>
  <si>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</si>
  <si>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</si>
  <si>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</si>
  <si>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</si>
  <si>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</si>
  <si>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</si>
  <si>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</si>
  <si>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</si>
  <si>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</si>
  <si>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</si>
  <si>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</si>
  <si>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</si>
  <si>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</si>
  <si>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</si>
  <si>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</si>
  <si>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</si>
  <si>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</si>
  <si>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</si>
  <si>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</si>
  <si>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</si>
  <si>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</si>
  <si>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</si>
  <si>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</si>
  <si>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</si>
  <si>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</si>
  <si>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</si>
  <si>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</si>
  <si>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</si>
  <si>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</si>
  <si>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</si>
  <si>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</si>
  <si>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</si>
  <si>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</si>
  <si>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</si>
  <si>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</si>
  <si>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</si>
  <si>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</si>
  <si>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</si>
  <si>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</si>
  <si>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</si>
  <si>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</si>
  <si>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</si>
  <si>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</si>
  <si>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</si>
  <si>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</si>
  <si>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</si>
  <si>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</si>
  <si>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</si>
  <si>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</si>
  <si>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</si>
  <si>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</si>
  <si>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</si>
  <si>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</si>
  <si>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</si>
  <si>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</si>
  <si>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</si>
  <si>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</si>
  <si>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</si>
  <si>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</si>
  <si>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</si>
  <si>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</si>
  <si>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</si>
  <si>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</si>
  <si>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</si>
  <si>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</si>
  <si>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</si>
  <si>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</si>
  <si>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</si>
  <si>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</si>
  <si>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</si>
  <si>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</si>
  <si>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</si>
  <si>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</si>
  <si>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</si>
  <si>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</si>
  <si>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</si>
  <si>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</si>
  <si>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</si>
  <si>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</si>
  <si>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</si>
  <si>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</si>
  <si>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</si>
  <si>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</si>
  <si>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</si>
  <si>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</si>
  <si>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</si>
  <si>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</si>
  <si>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</si>
  <si>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</si>
  <si>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</si>
  <si>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</si>
  <si>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</si>
  <si>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</si>
  <si>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</si>
  <si>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</si>
  <si>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</si>
  <si>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</si>
  <si>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</si>
  <si>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</si>
  <si>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</si>
  <si>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</si>
  <si>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</si>
  <si>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</si>
  <si>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</si>
  <si>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</si>
  <si>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</si>
  <si>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</si>
  <si>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</si>
  <si>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</si>
  <si>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</si>
  <si>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</si>
  <si>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</si>
  <si>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</si>
  <si>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</si>
  <si>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</si>
  <si>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</si>
  <si>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</si>
  <si>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</si>
  <si>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</si>
  <si>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</si>
  <si>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</si>
  <si>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</si>
  <si>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</si>
  <si>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</si>
  <si>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</si>
  <si>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</si>
  <si>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</si>
  <si>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</si>
  <si>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</si>
  <si>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</si>
  <si>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</si>
  <si>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</si>
  <si>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</si>
  <si>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</si>
  <si>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</si>
  <si>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</si>
  <si>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</si>
  <si>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</si>
  <si>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</si>
  <si>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</si>
  <si>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</si>
  <si>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</si>
  <si>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</si>
  <si>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</si>
  <si>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</si>
  <si>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</si>
  <si>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</si>
  <si>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</si>
  <si>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</si>
  <si>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</si>
  <si>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</si>
  <si>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</si>
  <si>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</si>
  <si>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</si>
  <si>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</si>
  <si>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</si>
  <si>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</si>
  <si>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</si>
  <si>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</si>
  <si>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</si>
  <si>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</si>
  <si>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</si>
  <si>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</si>
  <si>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</si>
  <si>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</si>
  <si>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</si>
  <si>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</si>
  <si>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</si>
  <si>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</si>
  <si>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</si>
  <si>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</si>
  <si>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</si>
  <si>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</si>
  <si>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</si>
  <si>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</si>
  <si>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</si>
  <si>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</si>
  <si>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</si>
  <si>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</si>
  <si>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</si>
  <si>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</si>
  <si>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</si>
  <si>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</si>
  <si>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</si>
  <si>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</si>
  <si>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</si>
  <si>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</si>
  <si>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</si>
  <si>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</si>
  <si>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</si>
  <si>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</si>
  <si>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</si>
  <si>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</si>
  <si>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</si>
  <si>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</si>
  <si>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</si>
  <si>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</si>
  <si>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</si>
  <si>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</si>
  <si>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</si>
  <si>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</si>
  <si>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</si>
  <si>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</si>
  <si>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</si>
  <si>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</si>
  <si>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</si>
  <si>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</si>
  <si>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</si>
  <si>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</si>
  <si>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</si>
  <si>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</si>
  <si>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</si>
  <si>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</si>
  <si>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</si>
  <si>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</si>
  <si>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</si>
  <si>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</si>
  <si>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</si>
  <si>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</si>
  <si>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</si>
  <si>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</si>
  <si>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</si>
  <si>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</si>
  <si>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</si>
  <si>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</si>
  <si>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</si>
  <si>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</si>
  <si>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</si>
  <si>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</si>
  <si>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</si>
  <si>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</si>
  <si>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</si>
  <si>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</si>
  <si>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</si>
  <si>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</si>
  <si>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</si>
  <si>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</si>
  <si>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</si>
  <si>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</si>
  <si>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</si>
  <si>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</si>
  <si>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</si>
  <si>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</si>
  <si>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</si>
  <si>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</si>
  <si>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</si>
  <si>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</si>
  <si>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</si>
  <si>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</si>
  <si>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</si>
  <si>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</si>
  <si>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</si>
  <si>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</si>
  <si>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</si>
  <si>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</si>
  <si>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</si>
  <si>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</si>
  <si>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</si>
  <si>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</si>
  <si>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</si>
  <si>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</si>
  <si>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</si>
  <si>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</si>
  <si>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</si>
  <si>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</si>
  <si>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</si>
  <si>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</si>
  <si>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</si>
  <si>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</si>
  <si>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</si>
  <si>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</si>
  <si>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</si>
  <si>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</si>
  <si>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</si>
  <si>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</si>
  <si>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</si>
  <si>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</si>
  <si>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</si>
  <si>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</si>
  <si>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</si>
  <si>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</si>
  <si>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</si>
  <si>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</si>
  <si>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</si>
  <si>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</si>
  <si>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</si>
  <si>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</si>
  <si>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</si>
  <si>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</si>
  <si>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</si>
  <si>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</si>
  <si>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</si>
  <si>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</si>
  <si>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</si>
  <si>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</si>
  <si>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</si>
  <si>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</si>
  <si>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</si>
  <si>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</si>
  <si>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</si>
  <si>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</si>
  <si>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</si>
  <si>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</si>
  <si>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</si>
  <si>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</si>
  <si>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</si>
  <si>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</si>
  <si>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</si>
  <si>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</si>
  <si>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</si>
  <si>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</si>
  <si>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</si>
  <si>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</si>
  <si>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</si>
  <si>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</si>
  <si>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</si>
  <si>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</si>
  <si>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</si>
  <si>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</si>
  <si>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</si>
  <si>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</si>
  <si>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</si>
  <si>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</si>
  <si>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</si>
  <si>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</si>
  <si>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</si>
  <si>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</si>
  <si>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</si>
  <si>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</si>
  <si>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</si>
  <si>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</si>
  <si>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</si>
  <si>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</si>
  <si>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</si>
  <si>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</si>
  <si>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</si>
  <si>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</si>
  <si>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</si>
  <si>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</si>
  <si>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</si>
  <si>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</si>
  <si>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</si>
  <si>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</si>
  <si>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</si>
  <si>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</si>
  <si>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</si>
  <si>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</si>
  <si>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</si>
  <si>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</si>
  <si>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</si>
  <si>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</si>
  <si>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</si>
  <si>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</si>
  <si>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</si>
  <si>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</si>
  <si>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</si>
  <si>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</si>
  <si>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</si>
  <si>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</si>
  <si>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</si>
  <si>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</si>
  <si>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</si>
  <si>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</si>
  <si>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</si>
  <si>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</si>
  <si>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</si>
  <si>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</si>
  <si>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</si>
  <si>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</si>
  <si>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</si>
  <si>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</si>
  <si>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</si>
  <si>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</si>
  <si>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</si>
  <si>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</si>
  <si>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</si>
  <si>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</si>
  <si>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</si>
  <si>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</si>
  <si>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</si>
  <si>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</si>
  <si>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</si>
  <si>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</si>
  <si>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</si>
  <si>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</si>
  <si>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</si>
  <si>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</si>
  <si>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</si>
  <si>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</si>
  <si>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</si>
  <si>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</si>
  <si>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</si>
  <si>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</si>
  <si>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</si>
  <si>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</si>
  <si>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</si>
  <si>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</si>
  <si>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</si>
  <si>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</si>
  <si>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</si>
  <si>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</si>
  <si>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</si>
  <si>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</si>
  <si>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</si>
  <si>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</si>
  <si>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</si>
  <si>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</si>
  <si>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</si>
  <si>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</si>
  <si>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</si>
  <si>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</si>
  <si>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</si>
  <si>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</si>
  <si>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</si>
  <si>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</si>
  <si>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</si>
  <si>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</si>
  <si>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</si>
  <si>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</si>
  <si>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</si>
  <si>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</si>
  <si>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</si>
  <si>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</si>
  <si>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</si>
  <si>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</si>
  <si>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</si>
  <si>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</si>
  <si>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</si>
  <si>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</si>
  <si>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</si>
  <si>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</si>
  <si>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</si>
  <si>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</si>
  <si>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</si>
  <si>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</si>
  <si>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</si>
  <si>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</si>
  <si>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</si>
  <si>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</si>
  <si>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</si>
  <si>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</si>
  <si>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</si>
  <si>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</si>
  <si>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</si>
  <si>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</si>
  <si>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</si>
  <si>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</si>
  <si>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</si>
  <si>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</si>
  <si>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</si>
  <si>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</si>
  <si>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</si>
  <si>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</si>
  <si>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</si>
  <si>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</si>
  <si>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</si>
  <si>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</si>
  <si>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</si>
  <si>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</si>
  <si>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</si>
  <si>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</si>
  <si>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</si>
  <si>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</si>
  <si>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</si>
  <si>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</si>
  <si>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</si>
  <si>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</si>
  <si>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</si>
  <si>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</si>
  <si>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</si>
  <si>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</si>
  <si>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</si>
  <si>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</si>
  <si>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</si>
  <si>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</si>
  <si>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</si>
  <si>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</si>
  <si>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</si>
  <si>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</si>
  <si>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</si>
  <si>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</si>
  <si>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</si>
  <si>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</si>
  <si>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</si>
  <si>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</si>
  <si>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</si>
  <si>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</si>
  <si>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</si>
  <si>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</si>
  <si>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</si>
  <si>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</si>
  <si>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</si>
  <si>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</si>
  <si>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</si>
  <si>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</si>
  <si>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</si>
  <si>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</si>
  <si>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</si>
  <si>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</si>
  <si>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</si>
  <si>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</si>
  <si>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</si>
  <si>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</si>
  <si>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</si>
  <si>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</si>
  <si>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</si>
  <si>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</si>
  <si>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</si>
  <si>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</si>
  <si>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</si>
  <si>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</si>
  <si>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</si>
  <si>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</si>
  <si>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</si>
  <si>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</si>
  <si>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</si>
  <si>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</si>
  <si>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</si>
  <si>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</si>
  <si>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</si>
  <si>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</si>
  <si>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</si>
  <si>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</si>
  <si>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</si>
  <si>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</si>
  <si>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</si>
  <si>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</si>
  <si>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</si>
  <si>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</si>
  <si>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</si>
  <si>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</si>
  <si>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</si>
  <si>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</si>
  <si>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</si>
  <si>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</si>
  <si>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</si>
  <si>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</si>
  <si>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</si>
  <si>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</si>
  <si>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</si>
  <si>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</si>
  <si>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</si>
  <si>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</si>
  <si>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</si>
  <si>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</si>
  <si>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</si>
  <si>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</si>
  <si>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</si>
  <si>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</si>
  <si>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</si>
  <si>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</si>
  <si>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</si>
  <si>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</si>
  <si>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</si>
  <si>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</si>
  <si>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</si>
  <si>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</si>
  <si>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</si>
  <si>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</si>
  <si>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</si>
  <si>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</si>
  <si>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</si>
  <si>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</si>
  <si>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</si>
  <si>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</si>
  <si>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</si>
  <si>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</si>
  <si>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</si>
  <si>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</si>
  <si>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</si>
  <si>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</si>
  <si>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</si>
  <si>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</si>
  <si>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</si>
  <si>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</si>
  <si>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</si>
  <si>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</si>
  <si>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</si>
  <si>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</si>
  <si>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</si>
  <si>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</si>
  <si>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</si>
  <si>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</si>
  <si>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</si>
  <si>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</si>
  <si>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</si>
  <si>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</si>
  <si>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</si>
  <si>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</si>
  <si>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</si>
  <si>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</si>
  <si>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</si>
  <si>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</si>
  <si>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</si>
  <si>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</si>
  <si>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</si>
  <si>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</si>
  <si>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</si>
  <si>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</si>
  <si>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</si>
  <si>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</si>
  <si>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</si>
  <si>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</si>
  <si>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</si>
  <si>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</si>
  <si>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</si>
  <si>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</si>
  <si>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</si>
  <si>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</si>
  <si>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</si>
  <si>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</si>
  <si>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</si>
  <si>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</si>
  <si>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</si>
  <si>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</si>
  <si>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</si>
  <si>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</si>
  <si>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</si>
  <si>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</si>
  <si>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</si>
  <si>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</si>
  <si>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</si>
  <si>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</si>
  <si>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</si>
  <si>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</si>
  <si>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</si>
  <si>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</si>
  <si>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</si>
  <si>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</si>
  <si>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</si>
  <si>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</si>
  <si>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</si>
  <si>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</si>
  <si>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</si>
  <si>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</si>
  <si>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</si>
  <si>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</si>
  <si>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</si>
  <si>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</si>
  <si>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</si>
  <si>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</si>
  <si>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</si>
  <si>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</si>
  <si>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</si>
  <si>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</si>
  <si>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</si>
  <si>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</si>
  <si>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</si>
  <si>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</si>
  <si>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</si>
  <si>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</si>
  <si>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</si>
  <si>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</si>
  <si>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</si>
  <si>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</si>
  <si>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</si>
  <si>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</si>
  <si>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</si>
  <si>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</si>
  <si>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</si>
  <si>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</si>
  <si>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</si>
  <si>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</si>
  <si>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</si>
  <si>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</si>
  <si>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</si>
  <si>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</si>
  <si>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</si>
  <si>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</si>
  <si>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</si>
  <si>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</si>
  <si>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</si>
  <si>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</si>
  <si>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</si>
  <si>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</si>
  <si>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</si>
  <si>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</si>
  <si>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</si>
  <si>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</si>
  <si>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</si>
  <si>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</si>
  <si>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</si>
  <si>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</si>
  <si>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</si>
  <si>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</si>
  <si>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</si>
  <si>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</si>
  <si>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</si>
  <si>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</si>
  <si>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</si>
  <si>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</si>
  <si>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</si>
  <si>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</si>
  <si>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</si>
  <si>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</si>
  <si>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</si>
  <si>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</si>
  <si>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</si>
  <si>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</si>
  <si>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</si>
  <si>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</si>
  <si>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</si>
  <si>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</si>
  <si>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</si>
  <si>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</si>
  <si>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</si>
  <si>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</si>
  <si>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</si>
  <si>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</si>
  <si>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</si>
  <si>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</si>
  <si>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</si>
  <si>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</si>
  <si>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</si>
  <si>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</si>
  <si>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</si>
  <si>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</si>
  <si>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</si>
  <si>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</si>
  <si>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</si>
  <si>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</si>
  <si>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</si>
  <si>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</si>
  <si>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</si>
  <si>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</si>
  <si>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</si>
  <si>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</si>
  <si>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</si>
  <si>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</si>
  <si>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</si>
  <si>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</si>
  <si>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</si>
  <si>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</si>
  <si>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</si>
  <si>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</si>
  <si>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</si>
  <si>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</si>
  <si>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</si>
  <si>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</si>
  <si>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</si>
  <si>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</si>
  <si>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</si>
  <si>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</si>
  <si>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</si>
  <si>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</si>
  <si>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</si>
  <si>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</si>
  <si>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</si>
  <si>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</si>
  <si>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</si>
  <si>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</si>
  <si>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</si>
  <si>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</si>
  <si>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</si>
  <si>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</si>
  <si>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</si>
  <si>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</si>
  <si>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</si>
  <si>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</si>
  <si>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</si>
  <si>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</si>
  <si>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</si>
  <si>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</si>
  <si>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</si>
  <si>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</si>
  <si>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</si>
  <si>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</si>
  <si>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</si>
  <si>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</si>
  <si>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</si>
  <si>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</si>
  <si>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</si>
  <si>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</si>
  <si>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</si>
  <si>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</si>
  <si>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</si>
  <si>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</si>
  <si>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</si>
  <si>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</si>
  <si>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</si>
  <si>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</si>
  <si>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</si>
  <si>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</si>
  <si>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</si>
  <si>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</si>
  <si>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</si>
  <si>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</si>
  <si>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</si>
  <si>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</si>
  <si>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</si>
  <si>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</si>
  <si>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</si>
  <si>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</si>
  <si>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</si>
  <si>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</si>
  <si>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</si>
  <si>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</si>
  <si>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</si>
  <si>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</si>
  <si>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</si>
  <si>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</si>
  <si>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</si>
  <si>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</si>
  <si>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</si>
  <si>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</si>
  <si>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</si>
  <si>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</si>
  <si>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</si>
  <si>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</si>
  <si>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</si>
  <si>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</si>
  <si>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</si>
  <si>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</si>
  <si>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</si>
  <si>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</si>
  <si>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</si>
  <si>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</si>
  <si>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</si>
  <si>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</si>
  <si>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</si>
  <si>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</si>
  <si>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</si>
  <si>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</si>
  <si>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</si>
  <si>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</si>
  <si>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</si>
  <si>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</si>
  <si>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</si>
  <si>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</si>
  <si>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</si>
  <si>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</si>
  <si>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</si>
  <si>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</si>
  <si>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</si>
  <si>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</si>
  <si>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</si>
  <si>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</si>
  <si>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</si>
  <si>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</si>
  <si>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</si>
  <si>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</si>
  <si>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</si>
  <si>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</si>
  <si>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</si>
  <si>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</si>
  <si>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</si>
  <si>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</si>
  <si>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</si>
  <si>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</si>
  <si>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</si>
  <si>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</si>
  <si>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</si>
  <si>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</si>
  <si>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</si>
  <si>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</si>
  <si>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</si>
  <si>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</si>
  <si>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</si>
  <si>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</si>
  <si>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</si>
  <si>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</si>
  <si>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</si>
  <si>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</si>
  <si>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</si>
  <si>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</si>
  <si>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</si>
  <si>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</si>
  <si>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</si>
  <si>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</si>
  <si>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</si>
  <si>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</si>
  <si>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</si>
  <si>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</si>
  <si>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</si>
  <si>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</si>
  <si>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</si>
  <si>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</si>
  <si>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</si>
  <si>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</si>
  <si>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</si>
  <si>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</si>
  <si>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</si>
  <si>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</si>
  <si>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</si>
  <si>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</si>
  <si>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</si>
  <si>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</si>
  <si>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</si>
  <si>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</si>
  <si>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</si>
  <si>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</si>
  <si>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</si>
  <si>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</si>
  <si>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</si>
  <si>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</si>
  <si>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</si>
  <si>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</si>
  <si>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</si>
  <si>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</si>
  <si>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</si>
  <si>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</si>
  <si>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</si>
  <si>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</si>
  <si>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</si>
  <si>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</si>
  <si>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</si>
  <si>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</si>
  <si>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</si>
  <si>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</si>
  <si>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</si>
  <si>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</si>
  <si>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</si>
  <si>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</si>
  <si>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</si>
  <si>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</si>
  <si>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</si>
  <si>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</si>
  <si>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</si>
  <si>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</si>
  <si>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</si>
  <si>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</si>
  <si>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</si>
  <si>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</si>
  <si>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</si>
  <si>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</si>
  <si>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</si>
  <si>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</si>
  <si>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</si>
  <si>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</si>
  <si>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</si>
  <si>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</si>
  <si>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</si>
  <si>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</si>
  <si>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</si>
  <si>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</si>
  <si>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</si>
  <si>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</si>
  <si>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</si>
  <si>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</si>
  <si>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</si>
  <si>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</si>
  <si>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</si>
  <si>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</si>
  <si>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</si>
  <si>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</si>
  <si>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</si>
  <si>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</si>
  <si>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</si>
  <si>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</si>
  <si>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</si>
  <si>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</si>
  <si>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</si>
  <si>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</si>
  <si>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</si>
  <si>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</si>
  <si>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</si>
  <si>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</si>
  <si>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</si>
  <si>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</si>
  <si>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</si>
  <si>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</si>
  <si>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</si>
  <si>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</si>
  <si>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</si>
  <si>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</si>
  <si>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</si>
  <si>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</si>
  <si>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</si>
  <si>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</si>
  <si>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</si>
  <si>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</si>
  <si>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</si>
  <si>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</si>
  <si>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</si>
  <si>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</si>
  <si>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</si>
  <si>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</si>
  <si>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</si>
  <si>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</si>
  <si>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</si>
  <si>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</si>
  <si>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</si>
  <si>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</si>
  <si>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</si>
  <si>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</si>
  <si>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</si>
  <si>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</si>
  <si>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</si>
  <si>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</si>
  <si>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</si>
  <si>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</si>
  <si>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</si>
  <si>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</si>
  <si>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</si>
  <si>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</si>
  <si>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</si>
  <si>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</si>
  <si>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</si>
  <si>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</si>
  <si>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</si>
  <si>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</si>
  <si>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</si>
  <si>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</si>
  <si>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</si>
  <si>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</si>
  <si>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</si>
  <si>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</si>
  <si>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</si>
  <si>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</si>
  <si>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</si>
  <si>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</si>
  <si>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</si>
  <si>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</si>
  <si>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</si>
  <si>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</si>
  <si>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</si>
  <si>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</si>
  <si>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</si>
  <si>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</si>
  <si>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</si>
  <si>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</si>
  <si>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</si>
  <si>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</si>
  <si>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</si>
  <si>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</si>
  <si>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</si>
  <si>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</si>
  <si>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</si>
  <si>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</si>
  <si>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</si>
  <si>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</si>
  <si>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</si>
  <si>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</si>
  <si>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</si>
  <si>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</si>
  <si>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</si>
  <si>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</si>
  <si>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</si>
  <si>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</si>
  <si>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</si>
  <si>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</si>
  <si>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</si>
  <si>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</si>
  <si>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</si>
  <si>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</si>
  <si>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</si>
  <si>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</si>
  <si>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</si>
  <si>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</si>
  <si>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</si>
  <si>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</si>
  <si>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</si>
  <si>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</si>
  <si>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</si>
  <si>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</si>
  <si>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</si>
  <si>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</si>
  <si>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</si>
  <si>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</si>
  <si>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</si>
  <si>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</si>
  <si>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</si>
  <si>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</si>
  <si>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</si>
  <si>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</si>
  <si>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</si>
  <si>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</si>
  <si>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</si>
  <si>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</si>
  <si>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</si>
  <si>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</si>
  <si>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</si>
  <si>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</si>
  <si>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</si>
  <si>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</si>
  <si>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</si>
  <si>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</si>
  <si>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</si>
  <si>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</si>
  <si>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</si>
  <si>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</si>
  <si>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</si>
  <si>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</si>
  <si>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</si>
  <si>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</si>
  <si>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</si>
  <si>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</si>
  <si>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</si>
  <si>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</si>
  <si>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</si>
  <si>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</si>
  <si>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</si>
  <si>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</si>
  <si>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</si>
  <si>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</si>
  <si>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</si>
  <si>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</si>
  <si>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</si>
  <si>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</si>
  <si>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</si>
  <si>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</si>
  <si>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</si>
  <si>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</si>
  <si>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</si>
  <si>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</si>
  <si>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</si>
  <si>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</si>
  <si>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</si>
  <si>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</si>
  <si>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</si>
  <si>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</si>
  <si>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</si>
  <si>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</si>
  <si>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</si>
  <si>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</si>
  <si>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</si>
  <si>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</si>
  <si>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</si>
  <si>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</si>
  <si>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</si>
  <si>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</si>
  <si>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</si>
  <si>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</si>
  <si>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</si>
  <si>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</si>
  <si>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</si>
  <si>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</si>
  <si>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</si>
  <si>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</si>
  <si>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</si>
  <si>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</si>
  <si>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</si>
  <si>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</si>
  <si>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</si>
  <si>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</si>
  <si>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</si>
  <si>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</si>
  <si>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</si>
  <si>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</si>
  <si>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</si>
  <si>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</si>
  <si>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</si>
  <si>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</si>
  <si>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</si>
  <si>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</si>
  <si>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</si>
  <si>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</si>
  <si>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</si>
  <si>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</si>
  <si>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</si>
  <si>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</si>
  <si>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</si>
  <si>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</si>
  <si>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</si>
  <si>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</si>
  <si>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</si>
  <si>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</si>
  <si>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</si>
  <si>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</si>
  <si>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</si>
  <si>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</si>
  <si>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</si>
  <si>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</si>
  <si>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</si>
  <si>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</si>
  <si>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</si>
  <si>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</si>
  <si>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</si>
  <si>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</si>
  <si>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</si>
  <si>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</si>
  <si>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</si>
  <si>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</si>
  <si>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</si>
  <si>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</si>
  <si>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</si>
  <si>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</si>
  <si>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</si>
  <si>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</si>
  <si>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</si>
  <si>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</si>
  <si>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</si>
  <si>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</si>
  <si>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</si>
  <si>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</si>
  <si>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</si>
  <si>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</si>
  <si>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</si>
  <si>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</si>
  <si>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</si>
  <si>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</si>
  <si>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</si>
  <si>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</si>
  <si>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</si>
  <si>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</si>
  <si>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</si>
  <si>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</si>
  <si>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</si>
  <si>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</si>
  <si>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</si>
  <si>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</si>
  <si>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</si>
  <si>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</si>
  <si>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</si>
  <si>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</si>
  <si>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</si>
  <si>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</si>
  <si>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</si>
  <si>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</si>
  <si>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</si>
  <si>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</si>
  <si>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</si>
  <si>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</si>
  <si>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</si>
  <si>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</si>
  <si>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</si>
  <si>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</si>
  <si>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</si>
  <si>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</si>
  <si>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</si>
  <si>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</si>
  <si>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</si>
  <si>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</si>
  <si>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</si>
  <si>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</si>
  <si>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</si>
  <si>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</si>
  <si>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</si>
  <si>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</si>
  <si>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</si>
  <si>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</si>
  <si>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</si>
  <si>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</si>
  <si>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</si>
  <si>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</si>
  <si>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</si>
  <si>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</si>
  <si>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</si>
  <si>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</si>
  <si>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</si>
  <si>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</si>
  <si>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</si>
  <si>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</si>
  <si>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</si>
  <si>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</si>
  <si>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</si>
  <si>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</si>
  <si>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</si>
  <si>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</si>
  <si>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</si>
  <si>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</si>
  <si>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</si>
  <si>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</si>
  <si>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</si>
  <si>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</si>
  <si>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</si>
  <si>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</si>
  <si>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</si>
  <si>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</si>
  <si>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</si>
  <si>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</si>
  <si>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</si>
  <si>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</si>
  <si>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</si>
  <si>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</si>
  <si>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</si>
  <si>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</si>
  <si>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</si>
  <si>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</si>
  <si>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</si>
  <si>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</si>
  <si>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</si>
  <si>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</si>
  <si>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</si>
  <si>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</si>
  <si>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</si>
  <si>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</si>
  <si>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</si>
  <si>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</si>
  <si>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</si>
  <si>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</si>
  <si>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</si>
  <si>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</si>
  <si>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</si>
  <si>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</si>
  <si>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</si>
  <si>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</si>
  <si>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</si>
  <si>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</si>
  <si>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</si>
  <si>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</si>
  <si>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</si>
  <si>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</si>
  <si>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</si>
  <si>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</si>
  <si>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</si>
  <si>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</si>
  <si>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</si>
  <si>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</si>
  <si>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</si>
  <si>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</si>
  <si>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</si>
  <si>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</si>
  <si>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</si>
  <si>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</si>
  <si>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</si>
  <si>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</si>
  <si>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</si>
  <si>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</si>
  <si>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</si>
  <si>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</si>
  <si>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</si>
  <si>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</si>
  <si>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</si>
  <si>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</si>
  <si>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</si>
  <si>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</si>
  <si>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</si>
  <si>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</si>
  <si>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</si>
  <si>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</si>
  <si>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</si>
  <si>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</si>
  <si>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</si>
  <si>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</si>
  <si>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</si>
  <si>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</si>
  <si>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</si>
  <si>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</si>
  <si>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</si>
  <si>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</si>
  <si>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</si>
  <si>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</si>
  <si>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</si>
  <si>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</si>
  <si>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</si>
  <si>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</si>
  <si>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</si>
  <si>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</si>
  <si>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</si>
  <si>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</si>
  <si>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</si>
  <si>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</si>
  <si>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</si>
  <si>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</si>
  <si>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</si>
  <si>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</si>
  <si>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</si>
  <si>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</si>
  <si>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</si>
  <si>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</si>
  <si>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</si>
  <si>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</si>
  <si>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</si>
  <si>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</si>
  <si>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</si>
  <si>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</si>
  <si>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</si>
  <si>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</si>
  <si>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</si>
  <si>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</si>
  <si>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</si>
  <si>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</si>
  <si>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</si>
  <si>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</si>
  <si>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</si>
  <si>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</si>
  <si>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</si>
  <si>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</si>
  <si>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</si>
  <si>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</si>
  <si>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</si>
  <si>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</si>
  <si>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</si>
  <si>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</si>
  <si>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</si>
  <si>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</si>
  <si>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</si>
  <si>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</si>
  <si>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</si>
  <si>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</si>
  <si>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</si>
  <si>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</si>
  <si>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</si>
  <si>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</si>
  <si>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</si>
  <si>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</si>
  <si>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</si>
  <si>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</si>
  <si>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</si>
  <si>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</si>
  <si>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</si>
  <si>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</si>
  <si>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</si>
  <si>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</si>
  <si>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</si>
  <si>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</si>
  <si>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</si>
  <si>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</si>
  <si>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</si>
  <si>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</si>
  <si>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</si>
  <si>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</si>
  <si>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</si>
  <si>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</si>
  <si>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</si>
  <si>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</si>
  <si>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</si>
  <si>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</si>
  <si>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</si>
  <si>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</si>
  <si>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</si>
  <si>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</si>
  <si>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</si>
  <si>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</si>
  <si>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</si>
  <si>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</si>
  <si>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</si>
  <si>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</si>
  <si>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</si>
  <si>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</si>
  <si>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</si>
  <si>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</si>
  <si>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</si>
  <si>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</si>
  <si>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</si>
  <si>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</si>
  <si>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</si>
  <si>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</si>
  <si>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</si>
  <si>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</si>
  <si>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</si>
  <si>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</si>
  <si>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</si>
  <si>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</si>
  <si>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</si>
  <si>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</si>
  <si>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</si>
  <si>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</si>
  <si>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</si>
  <si>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</si>
  <si>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</si>
  <si>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</si>
  <si>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</si>
  <si>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</si>
  <si>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</si>
  <si>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</si>
  <si>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</si>
  <si>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</si>
  <si>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</si>
  <si>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</si>
  <si>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</si>
  <si>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</si>
  <si>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</si>
  <si>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</si>
  <si>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</si>
  <si>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</si>
  <si>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</si>
  <si>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</si>
  <si>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</si>
  <si>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</si>
  <si>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</si>
  <si>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</si>
  <si>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</si>
  <si>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</si>
  <si>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</si>
  <si>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</si>
  <si>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</si>
  <si>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</si>
  <si>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</si>
  <si>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</si>
  <si>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</si>
  <si>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</si>
  <si>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</si>
  <si>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</si>
  <si>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</si>
  <si>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</si>
  <si>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</si>
  <si>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</si>
  <si>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</si>
  <si>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</si>
  <si>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</si>
  <si>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</si>
  <si>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</si>
  <si>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</si>
  <si>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</si>
  <si>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</si>
  <si>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</si>
  <si>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</si>
  <si>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</si>
  <si>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</si>
  <si>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</si>
  <si>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</si>
  <si>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</si>
  <si>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</si>
  <si>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</si>
  <si>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</si>
  <si>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</si>
  <si>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</si>
  <si>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</si>
  <si>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</si>
  <si>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</si>
  <si>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</si>
  <si>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</si>
  <si>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</si>
  <si>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</si>
  <si>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</si>
  <si>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</si>
  <si>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</si>
  <si>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</si>
  <si>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</si>
  <si>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</si>
  <si>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</si>
  <si>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</si>
  <si>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</si>
  <si>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</si>
  <si>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</si>
  <si>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</si>
  <si>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</si>
  <si>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</si>
  <si>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</si>
  <si>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</si>
  <si>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</si>
  <si>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</si>
  <si>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</si>
  <si>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</si>
  <si>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</si>
  <si>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</si>
  <si>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</si>
  <si>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</si>
  <si>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</si>
  <si>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</si>
  <si>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</si>
  <si>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</si>
  <si>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</si>
  <si>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</si>
  <si>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</si>
  <si>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</si>
  <si>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</si>
  <si>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</si>
  <si>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</si>
  <si>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</si>
  <si>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</si>
  <si>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</si>
  <si>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</si>
  <si>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</si>
  <si>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</si>
  <si>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</si>
  <si>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</si>
  <si>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</si>
  <si>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</si>
  <si>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</si>
  <si>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</si>
  <si>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</si>
  <si>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</si>
  <si>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</si>
  <si>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</si>
  <si>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</si>
  <si>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</si>
  <si>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</si>
  <si>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</si>
  <si>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</si>
  <si>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</si>
  <si>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</si>
  <si>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</si>
  <si>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</si>
  <si>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</si>
  <si>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</si>
  <si>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</si>
  <si>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</si>
  <si>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</si>
  <si>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</si>
  <si>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</si>
  <si>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</si>
  <si>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</si>
  <si>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</si>
  <si>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</si>
  <si>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</si>
  <si>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</si>
  <si>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</si>
  <si>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</si>
  <si>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</si>
  <si>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</si>
  <si>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</si>
  <si>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</si>
  <si>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</si>
  <si>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</si>
  <si>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</si>
  <si>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</si>
  <si>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</si>
  <si>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</si>
  <si>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</si>
  <si>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</si>
  <si>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</si>
  <si>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</si>
  <si>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</si>
  <si>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</si>
  <si>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</si>
  <si>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</si>
  <si>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</si>
  <si>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</si>
  <si>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</si>
  <si>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</si>
  <si>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</si>
  <si>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</si>
  <si>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</si>
  <si>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</si>
  <si>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</si>
  <si>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</si>
  <si>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</si>
  <si>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</si>
  <si>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</si>
  <si>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</si>
  <si>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</si>
  <si>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</si>
  <si>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</si>
  <si>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</si>
  <si>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</si>
  <si>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</si>
  <si>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</si>
  <si>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</si>
  <si>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</si>
  <si>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</si>
  <si>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</si>
  <si>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</si>
  <si>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</si>
  <si>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</si>
  <si>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</si>
  <si>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</si>
  <si>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</si>
  <si>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</si>
  <si>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</si>
  <si>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</si>
  <si>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</si>
  <si>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</si>
  <si>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</si>
  <si>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</si>
  <si>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</si>
  <si>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</si>
  <si>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</si>
  <si>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</si>
  <si>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</si>
  <si>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</si>
  <si>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</si>
  <si>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</si>
  <si>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</si>
  <si>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</si>
  <si>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</si>
  <si>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</si>
  <si>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</si>
  <si>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</si>
  <si>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</si>
  <si>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</si>
  <si>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</si>
  <si>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</si>
  <si>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</si>
  <si>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</si>
  <si>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</si>
  <si>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</si>
  <si>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</si>
  <si>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</si>
  <si>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</si>
  <si>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</si>
  <si>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</si>
  <si>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</si>
  <si>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</si>
  <si>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</si>
  <si>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</si>
  <si>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</si>
  <si>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</si>
  <si>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</si>
  <si>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</si>
  <si>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</si>
  <si>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</si>
  <si>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</si>
  <si>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</si>
  <si>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</si>
  <si>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</si>
  <si>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</si>
  <si>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</si>
  <si>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</si>
  <si>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</si>
  <si>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</si>
  <si>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</si>
  <si>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</si>
  <si>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</si>
  <si>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</si>
  <si>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</si>
  <si>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</si>
  <si>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</si>
  <si>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</si>
  <si>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</si>
  <si>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</si>
  <si>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</si>
  <si>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</si>
  <si>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</si>
  <si>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</si>
  <si>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</si>
  <si>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</si>
  <si>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</si>
  <si>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</si>
  <si>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</si>
  <si>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</si>
  <si>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</si>
  <si>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</si>
  <si>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</si>
  <si>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</si>
  <si>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</si>
  <si>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</si>
  <si>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</si>
  <si>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</si>
  <si>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</si>
  <si>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</si>
  <si>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</si>
  <si>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</si>
  <si>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</si>
  <si>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</si>
  <si>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</si>
  <si>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</si>
  <si>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</si>
  <si>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</si>
  <si>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</si>
  <si>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</si>
  <si>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</si>
  <si>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</si>
  <si>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</si>
  <si>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</si>
  <si>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</si>
  <si>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</si>
  <si>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</si>
  <si>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</si>
  <si>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</si>
  <si>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</si>
  <si>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</si>
  <si>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</si>
  <si>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</si>
  <si>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</si>
  <si>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</si>
  <si>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</si>
  <si>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</si>
  <si>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</si>
  <si>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</si>
  <si>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</si>
  <si>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</si>
  <si>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</si>
  <si>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</si>
  <si>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</si>
  <si>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</si>
  <si>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</si>
  <si>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</si>
  <si>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</si>
  <si>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</si>
  <si>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</si>
  <si>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</si>
  <si>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</si>
  <si>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</si>
  <si>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</si>
  <si>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</si>
  <si>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</si>
  <si>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</si>
  <si>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</si>
  <si>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</si>
  <si>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</si>
  <si>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</si>
  <si>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</si>
  <si>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</si>
  <si>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</si>
  <si>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</si>
  <si>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</si>
  <si>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</si>
  <si>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</si>
  <si>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</si>
  <si>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</si>
  <si>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</si>
  <si>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</si>
  <si>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</si>
  <si>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</si>
  <si>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</si>
  <si>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</si>
  <si>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</si>
  <si>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</si>
  <si>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</si>
  <si>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</si>
  <si>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</si>
  <si>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</si>
  <si>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</si>
  <si>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</si>
  <si>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</si>
  <si>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</si>
  <si>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</si>
  <si>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</si>
  <si>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</si>
  <si>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</si>
  <si>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</si>
  <si>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</si>
  <si>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</si>
  <si>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</si>
  <si>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</si>
  <si>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</si>
  <si>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</si>
  <si>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</si>
  <si>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</si>
  <si>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</si>
  <si>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</si>
  <si>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</si>
  <si>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</si>
  <si>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</si>
  <si>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</si>
  <si>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</si>
  <si>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</si>
  <si>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</si>
  <si>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</si>
  <si>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</si>
  <si>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</si>
  <si>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</si>
  <si>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</si>
  <si>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</si>
  <si>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</si>
  <si>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</si>
  <si>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</si>
  <si>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</si>
  <si>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</si>
  <si>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</si>
  <si>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</si>
  <si>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</si>
  <si>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</si>
  <si>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</si>
  <si>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</si>
  <si>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</si>
  <si>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</si>
  <si>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</si>
  <si>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</si>
  <si>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</si>
  <si>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</si>
  <si>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</si>
  <si>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</si>
  <si>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</si>
  <si>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</si>
  <si>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</si>
  <si>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</si>
  <si>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</si>
  <si>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</si>
  <si>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</si>
  <si>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</si>
  <si>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</si>
  <si>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</si>
  <si>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</si>
  <si>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</si>
  <si>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</si>
  <si>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</si>
  <si>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</si>
  <si>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</si>
  <si>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</si>
  <si>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</si>
  <si>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</si>
  <si>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</si>
  <si>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</si>
  <si>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</si>
  <si>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</si>
  <si>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</si>
  <si>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</si>
  <si>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</si>
  <si>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</si>
  <si>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</si>
  <si>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</si>
  <si>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</si>
  <si>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</si>
  <si>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</si>
  <si>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</si>
  <si>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</si>
  <si>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</si>
  <si>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</si>
  <si>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</si>
  <si>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</si>
  <si>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</si>
  <si>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</si>
  <si>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</si>
  <si>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</si>
  <si>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</si>
  <si>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</si>
  <si>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</si>
  <si>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</si>
  <si>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</si>
  <si>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</si>
  <si>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</si>
  <si>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</si>
  <si>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</si>
  <si>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</si>
  <si>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</si>
  <si>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</si>
  <si>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</si>
  <si>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</si>
  <si>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</si>
  <si>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</si>
  <si>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</si>
  <si>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</si>
  <si>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</si>
  <si>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</si>
  <si>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</si>
  <si>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</si>
  <si>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</si>
  <si>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</si>
  <si>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</si>
  <si>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</si>
  <si>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</si>
  <si>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</si>
  <si>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</si>
  <si>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</si>
  <si>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</si>
  <si>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</si>
  <si>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</si>
  <si>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</si>
  <si>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</si>
  <si>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</si>
  <si>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</si>
  <si>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</si>
  <si>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</si>
  <si>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</si>
  <si>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</si>
  <si>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</si>
  <si>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</si>
  <si>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</si>
  <si>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</si>
  <si>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</si>
  <si>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</si>
  <si>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</si>
  <si>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</si>
  <si>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</si>
  <si>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</si>
  <si>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</si>
  <si>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</si>
  <si>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</si>
  <si>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</si>
  <si>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</si>
  <si>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</si>
  <si>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</si>
  <si>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</si>
  <si>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</si>
  <si>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</si>
  <si>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</si>
  <si>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</si>
  <si>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</si>
  <si>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</si>
  <si>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</si>
  <si>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</si>
  <si>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</si>
  <si>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</si>
  <si>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</si>
  <si>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</si>
  <si>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</si>
  <si>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</si>
  <si>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</si>
  <si>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</si>
  <si>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</si>
  <si>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</si>
  <si>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</si>
  <si>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</si>
  <si>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</si>
  <si>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</si>
  <si>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</si>
  <si>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</si>
  <si>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</si>
  <si>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</si>
  <si>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</si>
  <si>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</si>
  <si>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</si>
  <si>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</si>
  <si>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</si>
  <si>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</si>
  <si>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</si>
  <si>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</si>
  <si>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</si>
  <si>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</si>
  <si>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</si>
  <si>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</si>
  <si>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</si>
  <si>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</si>
  <si>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</si>
  <si>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</si>
  <si>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</si>
  <si>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</si>
  <si>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</si>
  <si>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</si>
  <si>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</si>
  <si>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</si>
  <si>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</si>
  <si>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</si>
  <si>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</si>
  <si>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</si>
  <si>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</si>
  <si>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</si>
  <si>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</si>
  <si>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</si>
  <si>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</si>
  <si>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</si>
  <si>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</si>
  <si>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</si>
  <si>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</si>
  <si>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</si>
  <si>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</si>
  <si>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</si>
  <si>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</si>
  <si>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</si>
  <si>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</si>
  <si>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</si>
  <si>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</si>
  <si>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</si>
  <si>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</si>
  <si>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</si>
  <si>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</si>
  <si>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</si>
  <si>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</si>
  <si>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</si>
  <si>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</si>
  <si>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</si>
  <si>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</si>
  <si>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</si>
  <si>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</si>
  <si>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</si>
  <si>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</si>
  <si>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</si>
  <si>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</si>
  <si>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</si>
  <si>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</si>
  <si>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</si>
  <si>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</si>
  <si>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</si>
  <si>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</si>
  <si>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</si>
  <si>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</si>
  <si>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</si>
  <si>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</si>
  <si>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</si>
  <si>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</si>
  <si>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</si>
  <si>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</si>
  <si>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</si>
  <si>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</si>
  <si>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</si>
  <si>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</si>
  <si>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</si>
  <si>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</si>
  <si>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</si>
  <si>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</si>
  <si>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</si>
  <si>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</si>
  <si>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</si>
  <si>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</si>
  <si>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</si>
  <si>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</si>
  <si>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</si>
  <si>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</si>
  <si>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</si>
  <si>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</si>
  <si>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</si>
  <si>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</si>
  <si>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</si>
  <si>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</si>
  <si>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</si>
  <si>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</si>
  <si>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</si>
  <si>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</si>
  <si>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</si>
  <si>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</si>
  <si>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</si>
  <si>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</si>
  <si>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</si>
  <si>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</si>
  <si>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</si>
  <si>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</si>
  <si>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</si>
  <si>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</si>
  <si>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</si>
  <si>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</si>
  <si>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</si>
  <si>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</si>
  <si>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</si>
  <si>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</si>
  <si>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</si>
  <si>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</si>
  <si>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</si>
  <si>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</si>
  <si>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</si>
  <si>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</si>
  <si>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</si>
  <si>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</si>
  <si>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</si>
  <si>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</si>
  <si>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</si>
  <si>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</si>
  <si>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</si>
  <si>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</si>
  <si>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</si>
  <si>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</si>
  <si>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</si>
  <si>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</si>
  <si>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</si>
  <si>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</si>
  <si>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</si>
  <si>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</si>
  <si>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</si>
  <si>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</si>
  <si>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</si>
  <si>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</si>
  <si>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</si>
  <si>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</si>
  <si>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</si>
  <si>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</si>
  <si>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</si>
  <si>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</si>
  <si>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</si>
  <si>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</si>
  <si>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</si>
  <si>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</si>
  <si>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</si>
  <si>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</si>
  <si>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</si>
  <si>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</si>
  <si>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</si>
  <si>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</si>
  <si>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</si>
  <si>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</si>
  <si>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</si>
  <si>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</si>
  <si>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</si>
  <si>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</si>
  <si>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</si>
  <si>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</si>
  <si>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</si>
  <si>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</si>
  <si>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</si>
  <si>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</si>
  <si>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</si>
  <si>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</si>
  <si>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</si>
  <si>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</si>
  <si>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</si>
  <si>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</si>
  <si>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</si>
  <si>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</si>
  <si>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</si>
  <si>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</si>
  <si>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</si>
  <si>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</si>
  <si>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</si>
  <si>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</si>
  <si>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</si>
  <si>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</si>
  <si>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</si>
  <si>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</si>
  <si>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</si>
  <si>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</si>
  <si>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</si>
  <si>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</si>
  <si>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</si>
  <si>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</si>
  <si>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</si>
  <si>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</si>
  <si>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</si>
  <si>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</si>
  <si>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</si>
  <si>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</si>
  <si>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</si>
  <si>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</si>
  <si>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</si>
  <si>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</si>
  <si>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</si>
  <si>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</si>
  <si>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</si>
  <si>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</si>
  <si>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</si>
  <si>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</si>
  <si>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</si>
  <si>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</si>
  <si>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</si>
  <si>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</si>
  <si>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</si>
  <si>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</si>
  <si>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</si>
  <si>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</si>
  <si>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</si>
  <si>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</si>
  <si>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</si>
  <si>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</si>
  <si>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</si>
  <si>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</si>
  <si>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</si>
  <si>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</si>
  <si>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</si>
  <si>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</si>
  <si>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</si>
  <si>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</si>
  <si>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</si>
  <si>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</si>
  <si>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</si>
  <si>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</si>
  <si>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</si>
  <si>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</si>
  <si>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</si>
  <si>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</si>
  <si>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</si>
  <si>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</si>
  <si>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</si>
  <si>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</si>
  <si>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</si>
  <si>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</si>
  <si>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</si>
  <si>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</si>
  <si>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</si>
  <si>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</si>
  <si>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</si>
  <si>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</si>
  <si>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</si>
  <si>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</si>
  <si>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</si>
  <si>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</si>
  <si>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</si>
  <si>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</si>
  <si>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</si>
  <si>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</si>
  <si>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</si>
  <si>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</si>
  <si>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</si>
  <si>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</si>
  <si>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</si>
  <si>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</si>
  <si>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</si>
  <si>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</si>
  <si>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</si>
  <si>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</si>
  <si>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</si>
  <si>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</si>
  <si>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</si>
  <si>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</si>
  <si>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</si>
  <si>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</si>
  <si>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</si>
  <si>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</si>
  <si>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</si>
  <si>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</si>
  <si>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</si>
  <si>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</si>
  <si>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</si>
  <si>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</si>
  <si>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</si>
  <si>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</si>
  <si>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</si>
  <si>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</si>
  <si>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</si>
  <si>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</si>
  <si>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</si>
  <si>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</si>
  <si>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</si>
  <si>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</si>
  <si>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</si>
  <si>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</si>
  <si>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</si>
  <si>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</si>
  <si>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</si>
  <si>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</si>
  <si>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</si>
  <si>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</si>
  <si>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</si>
  <si>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</si>
  <si>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</si>
  <si>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</si>
  <si>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</si>
  <si>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</si>
  <si>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</si>
  <si>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</si>
  <si>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</si>
  <si>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</si>
  <si>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</si>
  <si>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</si>
  <si>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</si>
  <si>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</si>
  <si>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</si>
  <si>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</si>
  <si>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</si>
  <si>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</si>
  <si>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</si>
  <si>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</si>
  <si>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</si>
  <si>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</si>
  <si>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</si>
  <si>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</si>
  <si>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</si>
  <si>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</si>
  <si>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</si>
  <si>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</si>
  <si>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</si>
  <si>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</si>
  <si>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</si>
  <si>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</si>
  <si>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</si>
  <si>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</si>
  <si>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</si>
  <si>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</si>
  <si>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</si>
  <si>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</si>
  <si>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</si>
  <si>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</si>
  <si>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</si>
  <si>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</si>
  <si>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</si>
  <si>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</si>
  <si>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</si>
  <si>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</si>
  <si>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</si>
  <si>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</si>
  <si>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</si>
  <si>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</si>
  <si>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</si>
  <si>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</si>
  <si>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</si>
  <si>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</si>
  <si>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</si>
  <si>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</si>
  <si>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</si>
  <si>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</si>
  <si>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</si>
  <si>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</si>
  <si>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</si>
  <si>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</si>
  <si>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</si>
  <si>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</si>
  <si>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</si>
  <si>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</si>
  <si>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</si>
  <si>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</si>
  <si>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</si>
  <si>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</si>
  <si>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</si>
  <si>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</si>
  <si>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</si>
  <si>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</si>
  <si>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</si>
  <si>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</si>
  <si>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</si>
  <si>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</si>
  <si>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</si>
  <si>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</si>
  <si>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</si>
  <si>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</si>
  <si>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</si>
  <si>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</si>
  <si>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</si>
  <si>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</si>
  <si>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</si>
  <si>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</si>
  <si>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</si>
  <si>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</si>
  <si>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</si>
  <si>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</si>
  <si>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</si>
  <si>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</si>
  <si>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</si>
  <si>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</si>
  <si>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</si>
  <si>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</si>
  <si>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</si>
  <si>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</si>
  <si>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</si>
  <si>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</si>
  <si>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</si>
  <si>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</si>
  <si>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</si>
  <si>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</si>
  <si>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</si>
  <si>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</si>
  <si>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</si>
  <si>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</si>
  <si>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</si>
  <si>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</si>
  <si>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</si>
  <si>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</si>
  <si>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</si>
  <si>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</si>
  <si>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</si>
  <si>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</si>
  <si>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</si>
  <si>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</si>
  <si>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</si>
  <si>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</si>
  <si>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</si>
  <si>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</si>
  <si>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</si>
  <si>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</si>
  <si>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</si>
  <si>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</si>
  <si>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</si>
  <si>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</si>
  <si>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</si>
  <si>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</si>
  <si>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</si>
  <si>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</si>
  <si>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</si>
  <si>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</si>
  <si>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</si>
  <si>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</si>
  <si>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</si>
  <si>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</si>
  <si>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</si>
  <si>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</si>
  <si>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</si>
  <si>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</si>
  <si>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</si>
  <si>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</si>
  <si>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</si>
  <si>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</si>
  <si>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</si>
  <si>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</si>
  <si>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</si>
  <si>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</si>
  <si>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</si>
  <si>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</si>
  <si>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</si>
  <si>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</si>
  <si>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</si>
  <si>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</si>
  <si>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</si>
  <si>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</si>
  <si>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</si>
  <si>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</si>
  <si>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</si>
  <si>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</si>
  <si>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</si>
  <si>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</si>
  <si>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</si>
  <si>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</si>
  <si>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</si>
  <si>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</si>
  <si>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</si>
  <si>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</si>
  <si>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</si>
  <si>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</si>
  <si>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</si>
  <si>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</si>
  <si>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</si>
  <si>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</si>
  <si>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</si>
  <si>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</si>
  <si>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</si>
  <si>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</si>
  <si>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</si>
  <si>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</si>
  <si>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</si>
  <si>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</si>
  <si>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</si>
  <si>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</si>
  <si>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</si>
  <si>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</si>
  <si>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</si>
  <si>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</si>
  <si>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</si>
  <si>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</si>
  <si>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</si>
  <si>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</si>
  <si>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</si>
  <si>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</si>
  <si>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</si>
  <si>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</si>
  <si>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</si>
  <si>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</si>
  <si>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</si>
  <si>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</si>
  <si>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</si>
  <si>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</si>
  <si>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</si>
  <si>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</si>
  <si>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</si>
  <si>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</si>
  <si>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</si>
  <si>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</si>
  <si>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</si>
  <si>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</si>
  <si>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</si>
  <si>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</si>
  <si>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</si>
  <si>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</si>
  <si>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</si>
  <si>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</si>
  <si>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</si>
  <si>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</si>
  <si>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</si>
  <si>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</si>
  <si>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</si>
  <si>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</si>
  <si>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</si>
  <si>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</si>
  <si>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</si>
  <si>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</si>
  <si>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</si>
  <si>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</si>
  <si>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</si>
  <si>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</si>
  <si>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</si>
  <si>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</si>
  <si>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</si>
  <si>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</si>
  <si>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</si>
  <si>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</si>
  <si>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</si>
  <si>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</si>
  <si>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</si>
  <si>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</si>
  <si>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</si>
  <si>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</si>
  <si>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</si>
  <si>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</si>
  <si>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</si>
  <si>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</si>
  <si>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</si>
  <si>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</si>
  <si>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</si>
  <si>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</si>
  <si>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</si>
  <si>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</si>
  <si>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</si>
  <si>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</si>
  <si>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</si>
  <si>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</si>
  <si>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</si>
  <si>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</si>
  <si>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</si>
  <si>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</si>
  <si>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</si>
  <si>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</si>
  <si>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</si>
  <si>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</si>
  <si>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</si>
  <si>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</si>
  <si>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</si>
  <si>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</si>
  <si>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</si>
  <si>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</si>
  <si>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</si>
  <si>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</si>
  <si>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</si>
  <si>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</si>
  <si>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</si>
  <si>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</si>
  <si>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</si>
  <si>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</si>
  <si>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</si>
  <si>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</si>
  <si>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</si>
  <si>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</si>
  <si>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</si>
  <si>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</si>
  <si>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</si>
  <si>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</si>
  <si>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</si>
  <si>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</si>
  <si>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</si>
  <si>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</si>
  <si>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</si>
  <si>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</si>
  <si>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</si>
  <si>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</si>
  <si>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</si>
  <si>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</si>
  <si>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</si>
  <si>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</si>
  <si>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</si>
  <si>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</si>
  <si>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</si>
  <si>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</si>
  <si>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</si>
  <si>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</si>
  <si>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</si>
  <si>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</si>
  <si>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</si>
  <si>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</si>
  <si>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</si>
  <si>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</si>
  <si>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</si>
  <si>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</si>
  <si>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</si>
  <si>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</si>
  <si>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</si>
  <si>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</si>
  <si>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</si>
  <si>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</si>
  <si>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</si>
  <si>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</si>
  <si>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</si>
  <si>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</si>
  <si>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</si>
  <si>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</si>
  <si>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</si>
  <si>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</si>
  <si>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</si>
  <si>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</si>
  <si>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</si>
  <si>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</si>
  <si>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</si>
  <si>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</si>
  <si>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</si>
  <si>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</si>
  <si>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</si>
  <si>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</si>
  <si>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</si>
  <si>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</si>
  <si>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</si>
  <si>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</si>
  <si>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</si>
  <si>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</si>
  <si>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</si>
  <si>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</si>
  <si>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</si>
  <si>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</si>
  <si>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</si>
  <si>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</si>
  <si>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</si>
  <si>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</si>
  <si>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</si>
  <si>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</si>
  <si>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</si>
  <si>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</si>
  <si>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</si>
  <si>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</si>
  <si>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</si>
  <si>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</si>
  <si>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</si>
  <si>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</si>
  <si>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</si>
  <si>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</si>
  <si>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</si>
  <si>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</si>
  <si>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</si>
  <si>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</si>
  <si>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</si>
  <si>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</si>
  <si>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</si>
  <si>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</si>
  <si>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</si>
  <si>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</si>
  <si>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</si>
  <si>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</si>
  <si>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</si>
  <si>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</si>
  <si>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</si>
  <si>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</si>
  <si>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</si>
  <si>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</si>
  <si>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</si>
  <si>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</si>
  <si>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</si>
  <si>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</si>
  <si>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</si>
  <si>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</si>
  <si>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</si>
  <si>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</si>
  <si>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</si>
  <si>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</si>
  <si>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</si>
  <si>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</si>
  <si>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</si>
  <si>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</si>
  <si>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</si>
  <si>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</si>
  <si>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</si>
  <si>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</si>
  <si>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</si>
  <si>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</si>
  <si>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</si>
  <si>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</si>
  <si>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</si>
  <si>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</si>
  <si>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</si>
  <si>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</si>
  <si>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</si>
  <si>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</si>
  <si>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</si>
  <si>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</si>
  <si>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</si>
  <si>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</si>
  <si>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</si>
  <si>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</si>
  <si>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</si>
  <si>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</si>
  <si>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</si>
  <si>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</si>
  <si>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</si>
  <si>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</si>
  <si>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</si>
  <si>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</si>
  <si>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</si>
  <si>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</si>
  <si>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</si>
  <si>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</si>
  <si>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</si>
  <si>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</si>
  <si>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</si>
  <si>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</si>
  <si>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</si>
  <si>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</si>
  <si>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</si>
  <si>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</si>
  <si>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</si>
  <si>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</si>
  <si>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</si>
  <si>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</si>
  <si>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</si>
  <si>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</si>
  <si>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</si>
  <si>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</si>
  <si>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</si>
  <si>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</si>
  <si>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</si>
  <si>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</si>
  <si>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</si>
  <si>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</si>
  <si>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</si>
  <si>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</si>
  <si>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</si>
  <si>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</si>
  <si>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</si>
  <si>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</si>
  <si>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</si>
  <si>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</si>
  <si>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</si>
  <si>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</si>
  <si>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</si>
  <si>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</si>
  <si>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</si>
  <si>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</si>
  <si>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</si>
  <si>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</si>
  <si>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</si>
  <si>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</si>
  <si>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</si>
  <si>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</si>
  <si>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</si>
  <si>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</si>
  <si>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</si>
  <si>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</si>
  <si>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</si>
  <si>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</si>
  <si>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</si>
  <si>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</si>
  <si>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</si>
  <si>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</si>
  <si>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</si>
  <si>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</si>
  <si>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</si>
  <si>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</si>
  <si>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</si>
  <si>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</si>
  <si>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</si>
  <si>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</si>
  <si>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</si>
  <si>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</si>
  <si>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</si>
  <si>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</si>
  <si>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</si>
  <si>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</si>
  <si>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</si>
  <si>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</si>
  <si>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</si>
  <si>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</si>
  <si>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</si>
  <si>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</si>
  <si>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</si>
  <si>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</si>
  <si>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</si>
  <si>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</si>
  <si>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</si>
  <si>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</si>
  <si>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</si>
  <si>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</si>
  <si>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</si>
  <si>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</si>
  <si>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</si>
  <si>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</si>
  <si>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</si>
  <si>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</si>
  <si>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</si>
  <si>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</si>
  <si>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</si>
  <si>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</si>
  <si>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</si>
  <si>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</si>
  <si>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</si>
  <si>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</si>
  <si>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</si>
  <si>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</si>
  <si>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</si>
  <si>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</si>
  <si>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</si>
  <si>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</si>
  <si>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</si>
  <si>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</si>
  <si>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</si>
  <si>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</si>
  <si>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</si>
  <si>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</si>
  <si>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</si>
  <si>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</si>
  <si>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</si>
  <si>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</si>
  <si>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</si>
  <si>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</si>
  <si>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</si>
  <si>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</si>
  <si>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</si>
  <si>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</si>
  <si>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</si>
  <si>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</si>
  <si>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</si>
  <si>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</si>
  <si>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</si>
  <si>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</si>
  <si>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</si>
  <si>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</si>
  <si>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</si>
  <si>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</si>
  <si>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</si>
  <si>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</si>
  <si>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</si>
  <si>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</si>
  <si>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</si>
  <si>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</si>
  <si>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</si>
  <si>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</si>
  <si>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</si>
  <si>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</si>
  <si>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</si>
  <si>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</si>
  <si>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</si>
  <si>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</si>
  <si>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</si>
  <si>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</si>
  <si>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</si>
  <si>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</si>
  <si>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</si>
  <si>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</si>
  <si>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</si>
  <si>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</si>
  <si>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</si>
  <si>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</si>
  <si>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</si>
  <si>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</si>
  <si>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</si>
  <si>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</si>
  <si>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</si>
  <si>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</si>
  <si>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</si>
  <si>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</si>
  <si>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</si>
  <si>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</si>
  <si>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</si>
  <si>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</si>
  <si>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</si>
  <si>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</si>
  <si>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</si>
  <si>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</si>
  <si>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</si>
  <si>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</si>
  <si>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</si>
  <si>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</si>
  <si>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</si>
  <si>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</si>
  <si>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</si>
  <si>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</si>
  <si>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</si>
  <si>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</si>
  <si>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</si>
  <si>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</si>
  <si>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</si>
  <si>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</si>
  <si>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</si>
  <si>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</si>
  <si>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</si>
  <si>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</si>
  <si>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</si>
  <si>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</si>
  <si>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</si>
  <si>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</si>
  <si>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</si>
  <si>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</si>
  <si>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</si>
  <si>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</si>
  <si>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</si>
  <si>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</si>
  <si>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</si>
  <si>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</si>
  <si>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</si>
  <si>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</si>
  <si>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</si>
  <si>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</si>
  <si>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</si>
  <si>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</si>
  <si>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</si>
  <si>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</si>
  <si>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</si>
  <si>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</si>
  <si>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</si>
  <si>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</si>
  <si>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</si>
  <si>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</si>
  <si>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</si>
  <si>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</si>
  <si>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</si>
  <si>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</si>
  <si>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</si>
  <si>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</si>
  <si>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</si>
  <si>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</si>
  <si>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</si>
  <si>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</si>
  <si>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</si>
  <si>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</si>
  <si>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</si>
  <si>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</si>
  <si>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</si>
  <si>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</si>
  <si>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</si>
  <si>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</si>
  <si>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</si>
  <si>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</si>
  <si>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</si>
  <si>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</si>
  <si>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</si>
  <si>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</si>
  <si>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</si>
  <si>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</si>
  <si>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</si>
  <si>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</si>
  <si>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</si>
  <si>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</si>
  <si>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</si>
  <si>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</si>
  <si>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</si>
  <si>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</si>
  <si>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</si>
  <si>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</si>
  <si>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</si>
  <si>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</si>
  <si>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</si>
  <si>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</si>
  <si>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</si>
  <si>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</si>
  <si>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</si>
  <si>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</si>
  <si>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</si>
  <si>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</si>
  <si>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</si>
  <si>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</si>
  <si>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</si>
  <si>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</si>
  <si>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</si>
  <si>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</si>
  <si>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</si>
  <si>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</si>
  <si>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</si>
  <si>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</si>
  <si>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</si>
  <si>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</si>
  <si>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</si>
  <si>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</si>
  <si>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</si>
  <si>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</si>
  <si>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</si>
  <si>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</si>
  <si>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</si>
  <si>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</si>
  <si>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</si>
  <si>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</si>
  <si>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</si>
  <si>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</si>
  <si>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</si>
  <si>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</si>
  <si>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</si>
  <si>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</si>
  <si>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</si>
  <si>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</si>
  <si>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</si>
  <si>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</si>
  <si>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</si>
  <si>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</si>
  <si>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</si>
  <si>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</si>
  <si>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</si>
  <si>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</si>
  <si>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</si>
  <si>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</si>
  <si>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</si>
  <si>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</si>
  <si>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</si>
  <si>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</si>
  <si>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</si>
  <si>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</si>
  <si>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</si>
  <si>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</si>
  <si>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</si>
  <si>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</si>
  <si>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</si>
  <si>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</si>
  <si>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</si>
  <si>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</si>
  <si>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</si>
  <si>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</si>
  <si>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</si>
  <si>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</si>
  <si>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</si>
  <si>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</si>
  <si>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</si>
  <si>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</si>
  <si>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</si>
  <si>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</si>
  <si>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</si>
  <si>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</si>
  <si>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</si>
  <si>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</si>
  <si>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</si>
  <si>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</si>
  <si>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</si>
  <si>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</si>
  <si>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</si>
  <si>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</si>
  <si>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</si>
  <si>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</si>
  <si>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</si>
  <si>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</si>
  <si>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</si>
  <si>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</si>
  <si>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</si>
  <si>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</si>
  <si>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</si>
  <si>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</si>
  <si>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</si>
  <si>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</si>
  <si>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</si>
  <si>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</si>
  <si>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</si>
  <si>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</si>
  <si>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</si>
  <si>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</si>
  <si>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</si>
  <si>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</si>
  <si>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</si>
  <si>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</si>
  <si>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</si>
  <si>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</si>
  <si>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</si>
  <si>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</si>
  <si>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</si>
  <si>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</si>
  <si>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</si>
  <si>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</si>
  <si>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</si>
  <si>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</si>
  <si>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</si>
  <si>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</si>
  <si>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</si>
  <si>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</si>
  <si>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</si>
  <si>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</si>
  <si>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</si>
  <si>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</si>
  <si>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</si>
  <si>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</si>
  <si>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</si>
  <si>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</si>
  <si>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</si>
  <si>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</si>
  <si>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</si>
  <si>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</si>
  <si>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</si>
  <si>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</si>
  <si>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</si>
  <si>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</si>
  <si>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</si>
  <si>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</si>
  <si>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</si>
  <si>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</si>
  <si>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</si>
  <si>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</si>
  <si>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</si>
  <si>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</si>
  <si>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</si>
  <si>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</si>
  <si>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</si>
  <si>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</si>
  <si>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</si>
  <si>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</si>
  <si>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</si>
  <si>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</si>
  <si>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</si>
  <si>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</si>
  <si>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</si>
  <si>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</si>
  <si>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</si>
  <si>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</si>
  <si>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</si>
  <si>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</si>
  <si>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</si>
  <si>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</si>
  <si>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</si>
  <si>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</si>
  <si>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</si>
  <si>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</si>
  <si>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</si>
  <si>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</si>
  <si>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</si>
  <si>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</si>
  <si>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</si>
  <si>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</si>
  <si>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</si>
  <si>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</si>
  <si>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</si>
  <si>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</si>
  <si>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</si>
  <si>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</si>
  <si>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</si>
  <si>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</si>
  <si>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</si>
  <si>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</si>
  <si>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</si>
  <si>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</si>
  <si>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</si>
  <si>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</si>
  <si>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</si>
  <si>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</si>
  <si>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</si>
  <si>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</si>
  <si>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</si>
  <si>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</si>
  <si>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</si>
  <si>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</si>
  <si>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</si>
  <si>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</si>
  <si>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</si>
  <si>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</si>
  <si>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</si>
  <si>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</si>
  <si>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</si>
  <si>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</si>
  <si>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</si>
  <si>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</si>
  <si>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</si>
  <si>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</si>
  <si>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</si>
  <si>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</si>
  <si>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</si>
  <si>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</si>
  <si>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</si>
  <si>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</si>
  <si>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</si>
  <si>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</si>
  <si>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</si>
  <si>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</si>
  <si>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</si>
  <si>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</si>
  <si>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</si>
  <si>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</si>
  <si>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</si>
  <si>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</si>
  <si>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</si>
  <si>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</si>
  <si>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</si>
  <si>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</si>
  <si>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</si>
  <si>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</si>
  <si>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</si>
  <si>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</si>
  <si>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</si>
  <si>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</si>
  <si>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</si>
  <si>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</si>
  <si>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</si>
  <si>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</si>
  <si>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</si>
  <si>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</si>
  <si>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</si>
  <si>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</si>
  <si>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</si>
  <si>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</si>
  <si>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</si>
  <si>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</si>
  <si>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</si>
  <si>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</si>
  <si>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</si>
  <si>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</si>
  <si>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</si>
  <si>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</si>
  <si>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</si>
  <si>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</si>
  <si>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</si>
  <si>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</si>
  <si>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</si>
  <si>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</si>
  <si>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</si>
  <si>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</si>
  <si>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</si>
  <si>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</si>
  <si>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</si>
  <si>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</si>
  <si>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</si>
  <si>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</si>
  <si>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</si>
  <si>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</si>
  <si>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</si>
  <si>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</si>
  <si>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</si>
  <si>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</si>
  <si>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</si>
  <si>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</si>
  <si>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</si>
  <si>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</si>
  <si>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</si>
  <si>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</si>
  <si>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</si>
  <si>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</si>
  <si>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</si>
  <si>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</si>
  <si>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</si>
  <si>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</si>
  <si>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</si>
  <si>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</si>
  <si>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</si>
  <si>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</si>
  <si>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</si>
  <si>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</si>
  <si>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</si>
  <si>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</si>
  <si>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</si>
  <si>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</si>
  <si>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</si>
  <si>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</si>
  <si>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</si>
  <si>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</si>
  <si>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</si>
  <si>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</si>
  <si>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</si>
  <si>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</si>
  <si>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</si>
  <si>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</si>
  <si>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</si>
  <si>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</si>
  <si>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</si>
  <si>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</si>
  <si>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</si>
  <si>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</si>
  <si>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</si>
  <si>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</si>
  <si>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</si>
  <si>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</si>
  <si>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</si>
  <si>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</si>
  <si>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</si>
  <si>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</si>
  <si>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</si>
  <si>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</si>
  <si>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</si>
  <si>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</si>
  <si>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</si>
  <si>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</si>
  <si>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</si>
  <si>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</si>
  <si>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</si>
  <si>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</si>
  <si>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</si>
  <si>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</si>
  <si>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</si>
  <si>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</si>
  <si>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</si>
  <si>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</si>
  <si>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</si>
  <si>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</si>
  <si>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</si>
  <si>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</si>
  <si>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</si>
  <si>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</si>
  <si>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</si>
  <si>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</si>
  <si>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</si>
  <si>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</si>
  <si>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</si>
  <si>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</si>
  <si>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</si>
  <si>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</si>
  <si>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</si>
  <si>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</si>
  <si>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</si>
  <si>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</si>
  <si>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</si>
  <si>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</si>
  <si>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</si>
  <si>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</si>
  <si>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</si>
  <si>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</si>
  <si>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</si>
  <si>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</si>
  <si>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</si>
  <si>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</si>
  <si>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</si>
  <si>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</si>
  <si>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</si>
  <si>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</si>
  <si>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</si>
  <si>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</si>
  <si>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</si>
  <si>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</si>
  <si>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</si>
  <si>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</si>
  <si>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</si>
  <si>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</si>
  <si>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</si>
  <si>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</si>
  <si>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</si>
  <si>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</si>
  <si>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</si>
  <si>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</si>
  <si>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</si>
  <si>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</si>
  <si>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</si>
  <si>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</si>
  <si>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</si>
  <si>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</si>
  <si>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</si>
  <si>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</si>
  <si>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</si>
  <si>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</si>
  <si>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</si>
  <si>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</si>
  <si>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</si>
  <si>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</si>
  <si>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</si>
  <si>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</si>
  <si>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</si>
  <si>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</si>
  <si>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</si>
  <si>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</si>
  <si>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</si>
  <si>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</si>
  <si>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</si>
  <si>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</si>
  <si>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</si>
  <si>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</si>
  <si>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</si>
  <si>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</si>
  <si>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</si>
  <si>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</si>
  <si>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</si>
  <si>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</si>
  <si>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</si>
  <si>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</si>
  <si>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</si>
  <si>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</si>
  <si>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</si>
  <si>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</si>
  <si>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</si>
  <si>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</si>
  <si>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</si>
  <si>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</si>
  <si>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</si>
  <si>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</si>
  <si>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</si>
  <si>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</si>
  <si>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</si>
  <si>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</si>
  <si>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</si>
  <si>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</si>
  <si>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</si>
  <si>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</si>
  <si>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</si>
  <si>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</si>
  <si>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</si>
  <si>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</si>
  <si>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</si>
  <si>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</si>
  <si>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</si>
  <si>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</si>
  <si>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</si>
  <si>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</si>
  <si>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</si>
  <si>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</si>
  <si>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</si>
  <si>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</si>
  <si>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</si>
  <si>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</si>
  <si>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</si>
  <si>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</si>
  <si>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</si>
  <si>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</si>
  <si>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</si>
  <si>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</si>
  <si>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</si>
  <si>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</si>
  <si>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</si>
  <si>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</si>
  <si>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</si>
  <si>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</si>
  <si>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</si>
  <si>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</si>
  <si>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</si>
  <si>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</si>
  <si>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</si>
  <si>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</si>
  <si>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</si>
  <si>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</si>
  <si>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</si>
  <si>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</si>
  <si>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</si>
  <si>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</si>
  <si>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</si>
  <si>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</si>
  <si>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</si>
  <si>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</si>
  <si>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</si>
  <si>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</si>
  <si>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</si>
  <si>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</si>
  <si>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</si>
  <si>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</si>
  <si>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</si>
  <si>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</si>
  <si>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</si>
  <si>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</si>
  <si>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</si>
  <si>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</si>
  <si>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</si>
  <si>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</si>
  <si>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</si>
  <si>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</si>
  <si>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</si>
  <si>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</si>
  <si>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</si>
  <si>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</si>
  <si>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</si>
  <si>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</si>
  <si>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</si>
  <si>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</si>
  <si>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</si>
  <si>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</si>
  <si>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</si>
  <si>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</si>
  <si>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</si>
  <si>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</si>
  <si>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</si>
  <si>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</si>
  <si>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</si>
  <si>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</si>
  <si>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</si>
  <si>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</si>
  <si>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</si>
  <si>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</si>
  <si>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</si>
  <si>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</si>
  <si>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</si>
  <si>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</si>
  <si>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</si>
  <si>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</si>
  <si>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</si>
  <si>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</si>
  <si>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</si>
  <si>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</si>
  <si>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</si>
  <si>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</si>
  <si>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</si>
  <si>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</si>
  <si>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</si>
  <si>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</si>
  <si>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</si>
  <si>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</si>
  <si>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</si>
  <si>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</si>
  <si>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</si>
  <si>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</si>
  <si>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</si>
  <si>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</si>
  <si>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</si>
  <si>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</si>
  <si>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</si>
  <si>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</si>
  <si>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</si>
  <si>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</si>
  <si>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</si>
  <si>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</si>
  <si>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</si>
  <si>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</si>
  <si>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</si>
  <si>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</si>
  <si>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</si>
  <si>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</si>
  <si>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</si>
  <si>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</si>
  <si>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</si>
  <si>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</si>
  <si>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</si>
  <si>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</si>
  <si>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</si>
  <si>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</si>
  <si>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</si>
  <si>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</si>
  <si>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</si>
  <si>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</si>
  <si>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</si>
  <si>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</si>
  <si>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</si>
  <si>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</si>
  <si>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</si>
  <si>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</si>
  <si>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</si>
  <si>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</si>
  <si>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</si>
  <si>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</si>
  <si>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</si>
  <si>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</si>
  <si>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</si>
  <si>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</si>
  <si>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</si>
  <si>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</si>
  <si>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</si>
  <si>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</si>
  <si>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</si>
  <si>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</si>
  <si>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</si>
  <si>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</si>
  <si>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</si>
  <si>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</si>
  <si>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</si>
  <si>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</si>
  <si>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</si>
  <si>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</si>
  <si>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</si>
  <si>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</si>
  <si>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</si>
  <si>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</si>
  <si>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</si>
  <si>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</si>
  <si>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</si>
  <si>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</si>
  <si>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</si>
  <si>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</si>
  <si>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</si>
  <si>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</si>
  <si>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</si>
  <si>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</si>
  <si>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</si>
  <si>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</si>
  <si>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</si>
  <si>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</si>
  <si>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</si>
  <si>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</si>
  <si>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</si>
  <si>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</si>
  <si>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</si>
  <si>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</si>
  <si>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</si>
  <si>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</si>
  <si>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</si>
  <si>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</si>
  <si>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</si>
  <si>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</si>
  <si>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</si>
  <si>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</si>
  <si>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</si>
  <si>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</si>
  <si>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</si>
  <si>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</si>
  <si>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</si>
  <si>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</si>
  <si>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</si>
  <si>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</si>
  <si>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</si>
  <si>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</si>
  <si>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</si>
  <si>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</si>
  <si>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</si>
  <si>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</si>
  <si>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</si>
  <si>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</si>
  <si>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</si>
  <si>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</si>
  <si>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</si>
  <si>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</si>
  <si>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</si>
  <si>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</si>
  <si>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</si>
  <si>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</si>
  <si>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</si>
  <si>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</si>
  <si>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</si>
  <si>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</si>
  <si>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</si>
  <si>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</si>
  <si>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</si>
  <si>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</si>
  <si>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</si>
  <si>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</si>
  <si>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</si>
  <si>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</si>
  <si>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</si>
  <si>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</si>
  <si>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</si>
  <si>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</si>
  <si>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</si>
  <si>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</si>
  <si>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</si>
  <si>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</si>
  <si>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</si>
  <si>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</si>
  <si>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</si>
  <si>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</si>
  <si>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</si>
  <si>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</si>
  <si>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</si>
  <si>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</si>
  <si>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</si>
  <si>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</si>
  <si>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</si>
  <si>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</si>
  <si>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</si>
  <si>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</si>
  <si>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</si>
  <si>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</si>
  <si>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</si>
  <si>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</si>
  <si>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</si>
  <si>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</si>
  <si>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</si>
  <si>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</si>
  <si>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</si>
  <si>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</si>
  <si>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</si>
  <si>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</si>
  <si>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</si>
  <si>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</si>
  <si>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</si>
  <si>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</si>
  <si>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</si>
  <si>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</si>
  <si>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</si>
  <si>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</si>
  <si>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</si>
  <si>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</si>
  <si>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</si>
  <si>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</si>
  <si>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</si>
  <si>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</si>
  <si>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</si>
  <si>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</si>
  <si>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</si>
  <si>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</si>
  <si>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</si>
  <si>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</si>
  <si>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</si>
  <si>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</si>
  <si>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</si>
  <si>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</si>
  <si>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</si>
  <si>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</si>
  <si>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</si>
  <si>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</si>
  <si>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</si>
  <si>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</si>
  <si>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</si>
  <si>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</si>
  <si>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</si>
  <si>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</si>
  <si>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</si>
  <si>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</si>
  <si>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</si>
  <si>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</si>
  <si>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</si>
  <si>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</si>
  <si>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</si>
  <si>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</si>
  <si>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</si>
  <si>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</si>
  <si>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</si>
  <si>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</si>
  <si>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</si>
  <si>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</si>
  <si>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</si>
  <si>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</si>
  <si>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</si>
  <si>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</si>
  <si>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</si>
  <si>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</si>
  <si>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</si>
  <si>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</si>
  <si>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</si>
  <si>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</si>
  <si>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</si>
  <si>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</si>
  <si>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</si>
  <si>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</si>
  <si>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</si>
  <si>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</si>
  <si>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</si>
  <si>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</si>
  <si>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</si>
  <si>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</si>
  <si>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</si>
  <si>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</si>
  <si>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</si>
  <si>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</si>
  <si>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</si>
  <si>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</si>
  <si>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</si>
  <si>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</si>
  <si>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</si>
  <si>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</si>
  <si>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</si>
  <si>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</si>
  <si>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</si>
  <si>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</si>
  <si>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</si>
  <si>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</si>
  <si>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</si>
  <si>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</si>
  <si>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</si>
  <si>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</si>
  <si>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</si>
  <si>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</si>
  <si>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</si>
  <si>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</si>
  <si>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</si>
  <si>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</si>
  <si>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</si>
  <si>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</si>
  <si>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</si>
  <si>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</si>
  <si>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</si>
  <si>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</si>
  <si>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</si>
  <si>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</si>
  <si>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</si>
  <si>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</si>
  <si>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</si>
  <si>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</si>
  <si>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</si>
  <si>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</si>
  <si>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</si>
  <si>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</si>
  <si>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</si>
  <si>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</si>
  <si>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</si>
  <si>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</si>
  <si>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</si>
  <si>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</si>
  <si>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</si>
  <si>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</si>
  <si>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</si>
  <si>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</si>
  <si>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</si>
  <si>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</si>
  <si>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</si>
  <si>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</si>
  <si>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</si>
  <si>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</si>
  <si>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</si>
  <si>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</si>
  <si>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</si>
  <si>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</si>
  <si>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</si>
  <si>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</si>
  <si>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</si>
  <si>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</si>
  <si>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</si>
  <si>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</si>
  <si>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</si>
  <si>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</si>
  <si>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</si>
  <si>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</si>
  <si>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</si>
  <si>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</si>
  <si>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</si>
  <si>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</si>
  <si>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</si>
  <si>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</si>
  <si>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</si>
  <si>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</si>
  <si>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</si>
  <si>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</si>
  <si>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</si>
  <si>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</si>
  <si>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</si>
  <si>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</si>
  <si>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</si>
  <si>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</si>
  <si>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</si>
  <si>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</si>
  <si>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</si>
  <si>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</si>
  <si>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</si>
  <si>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</si>
  <si>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</si>
  <si>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</si>
  <si>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</si>
  <si>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</si>
  <si>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</si>
  <si>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</si>
  <si>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</si>
  <si>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</si>
  <si>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</si>
  <si>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</si>
  <si>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</si>
  <si>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</si>
  <si>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</si>
  <si>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</si>
  <si>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</si>
  <si>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</si>
  <si>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</si>
  <si>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</si>
  <si>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</si>
  <si>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</si>
  <si>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</si>
  <si>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</si>
  <si>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</si>
  <si>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</si>
  <si>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</si>
  <si>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</si>
  <si>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</si>
  <si>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</si>
  <si>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</si>
  <si>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</si>
  <si>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</si>
  <si>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</si>
  <si>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</si>
  <si>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</si>
  <si>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</si>
  <si>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</si>
  <si>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</si>
  <si>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</si>
  <si>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</si>
  <si>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</si>
  <si>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</si>
  <si>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</si>
  <si>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</si>
  <si>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</si>
  <si>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</si>
  <si>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</si>
  <si>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</si>
  <si>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</si>
  <si>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</si>
  <si>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</si>
  <si>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</si>
  <si>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</si>
  <si>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</si>
  <si>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</si>
  <si>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</si>
  <si>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</si>
  <si>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</si>
  <si>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</si>
  <si>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</si>
  <si>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</si>
  <si>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</si>
  <si>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</si>
  <si>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</si>
  <si>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</si>
  <si>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</si>
  <si>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</si>
  <si>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</si>
  <si>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</si>
  <si>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</si>
  <si>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</si>
  <si>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</si>
  <si>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</si>
  <si>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</si>
  <si>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</si>
  <si>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</si>
  <si>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</si>
  <si>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</si>
  <si>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</si>
  <si>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</si>
  <si>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</si>
  <si>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</si>
  <si>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</si>
  <si>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</si>
  <si>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</si>
  <si>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</si>
  <si>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</si>
  <si>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</si>
  <si>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</si>
  <si>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</si>
  <si>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</si>
  <si>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</si>
  <si>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</si>
  <si>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</si>
  <si>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</si>
  <si>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</si>
  <si>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</si>
  <si>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</si>
  <si>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</si>
  <si>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</si>
  <si>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</si>
  <si>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</si>
  <si>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</si>
  <si>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</si>
  <si>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</si>
  <si>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</si>
  <si>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</si>
  <si>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</si>
  <si>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</si>
  <si>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</si>
  <si>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</si>
  <si>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</si>
  <si>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</si>
  <si>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</si>
  <si>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</si>
  <si>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</si>
  <si>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</si>
  <si>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</si>
  <si>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</si>
  <si>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</si>
  <si>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</si>
  <si>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</si>
  <si>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</si>
  <si>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</si>
  <si>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</si>
  <si>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</si>
  <si>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</si>
  <si>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</si>
  <si>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</si>
  <si>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</si>
  <si>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</si>
  <si>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</si>
  <si>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</si>
  <si>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</si>
  <si>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</si>
  <si>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</si>
  <si>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</si>
  <si>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</si>
  <si>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</si>
  <si>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</si>
  <si>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</si>
  <si>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</si>
  <si>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</si>
  <si>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</si>
  <si>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</si>
  <si>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</si>
  <si>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</si>
  <si>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</si>
  <si>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</si>
  <si>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</si>
  <si>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</si>
  <si>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</si>
  <si>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</si>
  <si>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</si>
  <si>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</si>
  <si>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</si>
  <si>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</si>
  <si>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</si>
  <si>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</si>
  <si>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</si>
  <si>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</si>
  <si>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</si>
  <si>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</si>
  <si>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</si>
  <si>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</si>
  <si>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</si>
  <si>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</si>
  <si>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</si>
  <si>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</si>
  <si>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</si>
  <si>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</si>
  <si>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</si>
  <si>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</si>
  <si>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</si>
  <si>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</si>
  <si>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</si>
  <si>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</si>
  <si>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</si>
  <si>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</si>
  <si>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</si>
  <si>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</si>
  <si>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</si>
  <si>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</si>
  <si>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</si>
  <si>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</si>
  <si>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</si>
  <si>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</si>
  <si>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</si>
  <si>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</si>
  <si>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</si>
  <si>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</si>
  <si>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</si>
  <si>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</si>
  <si>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</si>
  <si>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</si>
  <si>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</si>
  <si>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</si>
  <si>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</si>
  <si>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</si>
  <si>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</si>
  <si>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</si>
  <si>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</si>
  <si>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</si>
  <si>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</si>
  <si>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</si>
  <si>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</si>
  <si>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</si>
  <si>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</si>
  <si>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</si>
  <si>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</si>
  <si>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</si>
  <si>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</si>
  <si>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</si>
  <si>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</si>
  <si>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</si>
  <si>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</si>
  <si>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</si>
  <si>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</si>
  <si>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</si>
  <si>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</si>
  <si>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</si>
  <si>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</si>
  <si>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</si>
  <si>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</si>
  <si>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</si>
  <si>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</si>
  <si>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</si>
  <si>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</si>
  <si>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</si>
  <si>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</si>
  <si>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</si>
  <si>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</si>
  <si>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</si>
  <si>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</si>
  <si>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</si>
  <si>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</si>
  <si>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</si>
  <si>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</si>
  <si>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</si>
  <si>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</si>
  <si>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</si>
  <si>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</si>
  <si>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</si>
  <si>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</si>
  <si>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</si>
  <si>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</si>
  <si>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</si>
  <si>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</si>
  <si>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</si>
  <si>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</si>
  <si>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</si>
  <si>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</si>
  <si>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</si>
  <si>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</si>
  <si>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</si>
  <si>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</si>
  <si>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</si>
  <si>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</si>
  <si>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</si>
  <si>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</si>
  <si>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</si>
  <si>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</si>
  <si>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</si>
  <si>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</si>
  <si>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</si>
  <si>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</si>
  <si>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</si>
  <si>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</si>
  <si>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</si>
  <si>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</si>
  <si>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</si>
  <si>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</si>
  <si>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</si>
  <si>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</si>
  <si>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</si>
  <si>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</si>
  <si>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</si>
  <si>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</si>
  <si>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</si>
  <si>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</si>
  <si>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</si>
  <si>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</si>
  <si>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</si>
  <si>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</si>
  <si>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</si>
  <si>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</si>
  <si>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</si>
  <si>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</si>
  <si>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</si>
  <si>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</si>
  <si>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</si>
  <si>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</si>
  <si>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</si>
  <si>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</si>
  <si>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</si>
  <si>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</si>
  <si>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</si>
  <si>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</si>
  <si>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</si>
  <si>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</si>
  <si>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</si>
  <si>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</si>
  <si>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</si>
  <si>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</si>
  <si>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</si>
  <si>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</si>
  <si>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</si>
  <si>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</si>
  <si>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</si>
  <si>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</si>
  <si>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</si>
  <si>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</si>
  <si>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</si>
  <si>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</si>
  <si>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</si>
  <si>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</si>
  <si>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</si>
  <si>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</si>
  <si>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</si>
  <si>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</si>
  <si>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</si>
  <si>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</si>
  <si>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</si>
  <si>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</si>
  <si>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</si>
  <si>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</si>
  <si>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</si>
  <si>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</si>
  <si>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</si>
  <si>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</si>
  <si>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</si>
  <si>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</si>
  <si>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</si>
  <si>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</si>
  <si>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</si>
  <si>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</si>
  <si>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</si>
  <si>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</si>
  <si>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</si>
  <si>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</si>
  <si>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</si>
  <si>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</si>
  <si>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</si>
  <si>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</si>
  <si>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</si>
  <si>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</si>
  <si>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</si>
  <si>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</si>
  <si>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</si>
  <si>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</si>
  <si>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</si>
  <si>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</si>
  <si>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</si>
  <si>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</si>
  <si>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</si>
  <si>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</si>
  <si>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</si>
  <si>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</si>
  <si>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</si>
  <si>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</si>
  <si>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</si>
  <si>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</si>
  <si>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</si>
  <si>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</si>
  <si>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</si>
  <si>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</si>
  <si>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</si>
  <si>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</si>
  <si>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</si>
  <si>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</si>
  <si>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</si>
  <si>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</si>
  <si>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</si>
  <si>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</si>
  <si>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</si>
  <si>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</si>
  <si>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</si>
  <si>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</si>
  <si>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</si>
  <si>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</si>
  <si>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</si>
  <si>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</si>
  <si>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</si>
  <si>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</si>
  <si>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</si>
  <si>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</si>
  <si>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</si>
  <si>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</si>
  <si>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</si>
  <si>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</si>
  <si>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</si>
  <si>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</si>
  <si>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</si>
  <si>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</si>
  <si>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</si>
  <si>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</si>
  <si>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</si>
  <si>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</si>
  <si>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</si>
  <si>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</si>
  <si>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</si>
  <si>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</si>
  <si>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</si>
  <si>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</si>
  <si>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</si>
  <si>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</si>
  <si>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</si>
  <si>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</si>
  <si>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</si>
  <si>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</si>
  <si>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</si>
  <si>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</si>
  <si>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</si>
  <si>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</si>
  <si>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</si>
  <si>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</si>
  <si>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</si>
  <si>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</si>
  <si>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</si>
  <si>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</si>
  <si>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</si>
  <si>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</si>
  <si>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</si>
  <si>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</si>
  <si>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</si>
  <si>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</si>
  <si>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</si>
  <si>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</si>
  <si>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</si>
  <si>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</si>
  <si>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</si>
  <si>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</si>
  <si>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</si>
  <si>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</si>
  <si>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</si>
  <si>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</si>
  <si>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</si>
  <si>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</si>
  <si>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</si>
  <si>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</si>
  <si>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</si>
  <si>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</si>
  <si>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</si>
  <si>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</si>
  <si>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</si>
  <si>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</si>
  <si>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</si>
  <si>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</si>
  <si>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</si>
  <si>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</si>
  <si>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</si>
  <si>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</si>
  <si>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</si>
  <si>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</si>
  <si>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</si>
  <si>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</si>
  <si>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</si>
  <si>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</si>
  <si>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</si>
  <si>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</si>
  <si>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</si>
  <si>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</si>
  <si>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</si>
  <si>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</si>
  <si>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</si>
  <si>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</si>
  <si>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</si>
  <si>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</si>
  <si>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</si>
  <si>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</si>
  <si>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</si>
  <si>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</si>
  <si>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</si>
  <si>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</si>
  <si>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</si>
  <si>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</si>
  <si>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</si>
  <si>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</si>
  <si>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</si>
  <si>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</si>
  <si>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</si>
  <si>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</si>
  <si>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</si>
  <si>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</si>
  <si>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</si>
  <si>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</si>
  <si>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</si>
  <si>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</si>
  <si>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</si>
  <si>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</si>
  <si>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</si>
  <si>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</si>
  <si>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</si>
  <si>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</si>
  <si>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</si>
  <si>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</si>
  <si>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</si>
  <si>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</si>
  <si>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</si>
  <si>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</si>
  <si>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</si>
  <si>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</si>
  <si>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</si>
  <si>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</si>
  <si>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</si>
  <si>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</si>
  <si>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</si>
  <si>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</si>
  <si>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</si>
  <si>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</si>
  <si>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</si>
  <si>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</si>
  <si>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</si>
  <si>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</si>
  <si>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</si>
  <si>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</si>
  <si>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</si>
  <si>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</si>
  <si>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</si>
  <si>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</si>
  <si>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</si>
  <si>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</si>
  <si>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</si>
  <si>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</si>
  <si>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</si>
  <si>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</si>
  <si>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</si>
  <si>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</si>
  <si>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</si>
  <si>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</si>
  <si>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</si>
  <si>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</si>
  <si>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</si>
  <si>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</si>
  <si>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</si>
  <si>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</si>
  <si>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</si>
  <si>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</si>
  <si>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</si>
  <si>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</si>
  <si>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</si>
  <si>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</si>
  <si>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</si>
  <si>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</si>
  <si>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</si>
  <si>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</si>
  <si>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</si>
  <si>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</si>
  <si>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</si>
  <si>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</si>
  <si>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</si>
  <si>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</si>
  <si>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</si>
  <si>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</si>
  <si>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</si>
  <si>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</si>
  <si>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</si>
  <si>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</si>
  <si>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</si>
  <si>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</si>
  <si>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</si>
  <si>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</si>
  <si>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</si>
  <si>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</si>
  <si>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</si>
  <si>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</si>
  <si>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</si>
  <si>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</si>
  <si>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</si>
  <si>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</si>
  <si>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</si>
  <si>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</si>
  <si>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</si>
  <si>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</si>
  <si>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</si>
  <si>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</si>
  <si>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</si>
  <si>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</si>
  <si>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</si>
  <si>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</si>
  <si>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</si>
  <si>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</si>
  <si>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</si>
  <si>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</si>
  <si>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</si>
  <si>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</si>
  <si>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</si>
  <si>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</si>
  <si>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</si>
  <si>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</si>
  <si>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</si>
  <si>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</si>
  <si>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</si>
  <si>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</si>
  <si>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</si>
  <si>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</si>
  <si>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</si>
  <si>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</si>
  <si>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</si>
  <si>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</si>
  <si>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</si>
  <si>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</si>
  <si>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</si>
  <si>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</si>
  <si>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</si>
  <si>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</si>
  <si>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</si>
  <si>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</si>
  <si>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</si>
  <si>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</si>
  <si>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</si>
  <si>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</si>
  <si>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</si>
  <si>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</si>
  <si>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</si>
  <si>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</si>
  <si>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</si>
  <si>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</si>
  <si>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</si>
  <si>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</si>
  <si>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</si>
  <si>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</si>
  <si>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</si>
  <si>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</si>
  <si>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</si>
  <si>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</si>
  <si>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</si>
  <si>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</si>
  <si>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</si>
  <si>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</si>
  <si>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</si>
  <si>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</si>
  <si>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</si>
  <si>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</si>
  <si>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</si>
  <si>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</si>
  <si>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</si>
  <si>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</si>
  <si>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</si>
  <si>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</si>
  <si>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</si>
  <si>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</si>
  <si>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</si>
  <si>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</si>
  <si>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</si>
  <si>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</si>
  <si>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</si>
  <si>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</si>
  <si>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</si>
  <si>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</si>
  <si>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</si>
  <si>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</si>
  <si>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</si>
  <si>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</si>
  <si>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</si>
  <si>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</si>
  <si>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</si>
  <si>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</si>
  <si>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</si>
  <si>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</si>
  <si>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</si>
  <si>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</si>
  <si>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</si>
  <si>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</si>
  <si>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</si>
  <si>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</si>
  <si>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</si>
  <si>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</si>
  <si>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</si>
  <si>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</si>
  <si>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</si>
  <si>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</si>
  <si>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</si>
  <si>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</si>
  <si>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</si>
  <si>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</si>
  <si>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</si>
  <si>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</si>
  <si>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</si>
  <si>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</si>
  <si>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</si>
  <si>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</si>
  <si>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</si>
  <si>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</si>
  <si>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</si>
  <si>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</si>
  <si>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</si>
  <si>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</si>
  <si>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</si>
  <si>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</si>
  <si>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</si>
  <si>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</si>
  <si>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</si>
  <si>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</si>
  <si>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</si>
  <si>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</si>
  <si>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</si>
  <si>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</si>
  <si>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</si>
  <si>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</si>
  <si>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</si>
  <si>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</si>
  <si>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</si>
  <si>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</si>
  <si>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</si>
  <si>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</si>
  <si>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</si>
  <si>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</si>
  <si>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</si>
  <si>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</si>
  <si>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</si>
  <si>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</si>
  <si>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</si>
  <si>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</si>
  <si>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</si>
  <si>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</si>
  <si>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</si>
  <si>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</si>
  <si>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</si>
  <si>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</si>
  <si>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</si>
  <si>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</si>
  <si>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</si>
  <si>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</si>
  <si>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</si>
  <si>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</si>
  <si>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</si>
  <si>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</si>
  <si>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</si>
  <si>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</si>
  <si>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</si>
  <si>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</si>
  <si>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</si>
  <si>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</si>
  <si>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</si>
  <si>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</si>
  <si>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</si>
  <si>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</si>
  <si>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</si>
  <si>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</si>
  <si>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</si>
  <si>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</si>
  <si>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</si>
  <si>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</si>
  <si>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</si>
  <si>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</si>
  <si>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</si>
  <si>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</si>
  <si>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</si>
  <si>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</si>
  <si>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</si>
  <si>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</si>
  <si>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</si>
  <si>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</si>
  <si>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</si>
  <si>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</si>
  <si>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</si>
  <si>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</si>
  <si>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</si>
  <si>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</si>
  <si>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</si>
  <si>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</si>
  <si>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</si>
  <si>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</si>
  <si>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</si>
  <si>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</si>
  <si>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</si>
  <si>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</si>
  <si>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</si>
  <si>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</si>
  <si>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</si>
  <si>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</si>
  <si>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</si>
  <si>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</si>
  <si>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</si>
  <si>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</si>
  <si>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</si>
  <si>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</si>
  <si>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</si>
  <si>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</si>
  <si>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</si>
  <si>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</si>
  <si>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</si>
  <si>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</si>
  <si>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</si>
  <si>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</si>
  <si>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</si>
  <si>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</si>
  <si>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</si>
  <si>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</si>
  <si>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</si>
  <si>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</si>
  <si>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</si>
  <si>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</si>
  <si>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</si>
  <si>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</si>
  <si>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</si>
  <si>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</si>
  <si>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</si>
  <si>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</si>
  <si>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</si>
  <si>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</si>
  <si>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</si>
  <si>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</si>
  <si>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</si>
  <si>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</si>
  <si>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</si>
  <si>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</si>
  <si>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</si>
  <si>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</si>
  <si>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</si>
  <si>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</si>
  <si>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</si>
  <si>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</si>
  <si>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</si>
  <si>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</si>
  <si>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</si>
  <si>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</si>
  <si>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</si>
  <si>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</si>
  <si>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</si>
  <si>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</si>
  <si>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</si>
  <si>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</si>
  <si>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</si>
  <si>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</si>
  <si>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</si>
  <si>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</si>
  <si>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</si>
  <si>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</si>
  <si>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</si>
  <si>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</si>
  <si>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</si>
  <si>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</si>
  <si>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</si>
  <si>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</si>
  <si>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</si>
  <si>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</si>
  <si>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</si>
  <si>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</si>
  <si>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</si>
  <si>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</si>
  <si>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</si>
  <si>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</si>
  <si>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</si>
  <si>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</si>
  <si>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</si>
  <si>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</si>
  <si>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</si>
  <si>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</si>
  <si>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</si>
  <si>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</si>
  <si>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</si>
  <si>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</si>
  <si>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</si>
  <si>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</si>
  <si>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</si>
  <si>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</si>
  <si>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</si>
  <si>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</si>
  <si>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</si>
  <si>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</si>
  <si>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</si>
  <si>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</si>
  <si>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</si>
  <si>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</si>
  <si>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</si>
  <si>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</si>
  <si>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</si>
  <si>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</si>
  <si>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</si>
  <si>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</si>
  <si>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</si>
  <si>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</si>
  <si>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</si>
  <si>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</si>
  <si>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</si>
  <si>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</si>
  <si>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</si>
  <si>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</si>
  <si>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</si>
  <si>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</si>
  <si>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</si>
  <si>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</si>
  <si>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</si>
  <si>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</si>
  <si>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</si>
  <si>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</si>
  <si>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</si>
  <si>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</si>
  <si>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</si>
  <si>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</si>
  <si>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</si>
  <si>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</si>
  <si>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</si>
  <si>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</si>
  <si>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</si>
  <si>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</si>
  <si>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</si>
  <si>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</si>
  <si>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</si>
  <si>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</si>
  <si>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</si>
  <si>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</si>
  <si>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</si>
  <si>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</si>
  <si>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</si>
  <si>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</si>
  <si>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</si>
  <si>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</si>
  <si>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</si>
  <si>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</si>
  <si>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</si>
  <si>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</si>
  <si>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</si>
  <si>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</si>
  <si>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</si>
  <si>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</si>
  <si>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</si>
  <si>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</si>
  <si>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</si>
  <si>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</si>
  <si>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</si>
  <si>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</si>
  <si>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</si>
  <si>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</si>
  <si>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</si>
  <si>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</si>
  <si>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</si>
  <si>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</si>
  <si>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</si>
  <si>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</si>
  <si>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</si>
  <si>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</si>
  <si>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</si>
  <si>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</si>
  <si>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</si>
  <si>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</si>
  <si>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</si>
  <si>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</si>
  <si>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</si>
  <si>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</si>
  <si>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</si>
  <si>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</si>
  <si>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</si>
  <si>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</si>
  <si>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</si>
  <si>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</si>
  <si>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</si>
  <si>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</si>
  <si>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</si>
  <si>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</si>
  <si>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</si>
  <si>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</si>
  <si>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</si>
  <si>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</si>
  <si>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</si>
  <si>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</si>
  <si>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</si>
  <si>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</si>
  <si>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</si>
  <si>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</si>
  <si>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</si>
  <si>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</si>
  <si>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</si>
  <si>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</si>
  <si>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</si>
  <si>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</si>
  <si>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</si>
  <si>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</si>
  <si>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</si>
  <si>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</si>
  <si>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</si>
  <si>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</si>
  <si>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</si>
  <si>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</si>
  <si>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</si>
  <si>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</si>
  <si>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</si>
  <si>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</si>
  <si>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</si>
  <si>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</si>
  <si>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</si>
  <si>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</si>
  <si>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</si>
  <si>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</si>
  <si>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</si>
  <si>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</si>
  <si>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</si>
  <si>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</si>
  <si>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</si>
  <si>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</si>
  <si>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</si>
  <si>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</si>
  <si>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</si>
  <si>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</si>
  <si>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</si>
  <si>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</si>
  <si>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</si>
  <si>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</si>
  <si>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</si>
  <si>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</si>
  <si>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</si>
  <si>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</si>
  <si>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</si>
  <si>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</si>
  <si>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</si>
  <si>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</si>
  <si>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</si>
  <si>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</si>
  <si>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</si>
  <si>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</si>
  <si>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</si>
  <si>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</si>
  <si>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</si>
  <si>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</si>
  <si>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</si>
  <si>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</si>
  <si>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</si>
  <si>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</si>
  <si>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</si>
  <si>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</si>
  <si>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</si>
  <si>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</si>
  <si>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</si>
  <si>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</si>
  <si>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</si>
  <si>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</si>
  <si>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</si>
  <si>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</si>
  <si>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</si>
  <si>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</si>
  <si>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</si>
  <si>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</si>
  <si>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</si>
  <si>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</si>
  <si>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</si>
  <si>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</si>
  <si>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</si>
  <si>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</si>
  <si>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</si>
  <si>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</si>
  <si>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</si>
  <si>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</si>
  <si>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</si>
  <si>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</si>
  <si>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</si>
  <si>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</si>
  <si>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</si>
  <si>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</si>
  <si>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</si>
  <si>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</si>
  <si>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</si>
  <si>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</si>
  <si>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</si>
  <si>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</si>
  <si>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</si>
  <si>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</si>
  <si>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</si>
  <si>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</si>
  <si>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</si>
  <si>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</si>
  <si>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</si>
  <si>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</si>
  <si>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</si>
  <si>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</si>
  <si>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</si>
  <si>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</si>
  <si>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</si>
  <si>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</si>
  <si>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</si>
  <si>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</si>
  <si>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</si>
  <si>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</si>
  <si>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</si>
  <si>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</si>
  <si>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</si>
  <si>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</si>
  <si>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</si>
  <si>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</si>
  <si>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</si>
  <si>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</si>
  <si>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</si>
  <si>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</si>
  <si>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</si>
  <si>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</si>
  <si>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</si>
  <si>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</si>
  <si>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</si>
  <si>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</si>
  <si>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</si>
  <si>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</si>
  <si>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</si>
  <si>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</si>
  <si>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</si>
  <si>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</si>
  <si>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</si>
  <si>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</si>
  <si>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</si>
  <si>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</si>
  <si>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</si>
  <si>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</si>
  <si>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</si>
  <si>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</si>
  <si>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</si>
  <si>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</si>
  <si>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</si>
  <si>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</si>
  <si>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</si>
  <si>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</si>
  <si>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</si>
  <si>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</si>
  <si>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</si>
  <si>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</si>
  <si>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</si>
  <si>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</si>
  <si>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</si>
  <si>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</si>
  <si>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</si>
  <si>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</si>
  <si>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</si>
  <si>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</si>
  <si>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</si>
  <si>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</si>
  <si>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</si>
  <si>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</si>
  <si>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</si>
  <si>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</si>
  <si>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</si>
  <si>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</si>
  <si>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</si>
  <si>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</si>
  <si>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</si>
  <si>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</si>
  <si>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</si>
  <si>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</si>
  <si>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</si>
  <si>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</si>
  <si>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</si>
  <si>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</si>
  <si>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</si>
  <si>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</si>
  <si>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</si>
  <si>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</si>
  <si>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</si>
  <si>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</si>
  <si>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</si>
  <si>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</si>
  <si>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</si>
  <si>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</si>
  <si>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</si>
  <si>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</si>
  <si>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</si>
  <si>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</si>
  <si>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</si>
  <si>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</si>
  <si>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</si>
  <si>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</si>
  <si>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</si>
  <si>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</si>
  <si>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</si>
  <si>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</si>
  <si>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</si>
  <si>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</si>
  <si>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</si>
  <si>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</si>
  <si>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</si>
  <si>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</si>
  <si>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</si>
  <si>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</si>
  <si>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</si>
  <si>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</si>
  <si>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</si>
  <si>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</si>
  <si>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</si>
  <si>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</si>
  <si>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</si>
  <si>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</si>
  <si>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</si>
  <si>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</si>
  <si>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</si>
  <si>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</si>
  <si>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</si>
  <si>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</si>
  <si>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</si>
  <si>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</si>
  <si>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</si>
  <si>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</si>
  <si>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</si>
  <si>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</si>
  <si>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</si>
  <si>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</si>
  <si>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</si>
  <si>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</si>
  <si>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</si>
  <si>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</si>
  <si>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</si>
  <si>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</si>
  <si>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</si>
  <si>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</si>
  <si>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</si>
  <si>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</si>
  <si>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</si>
  <si>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</si>
  <si>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</si>
  <si>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</si>
  <si>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</si>
  <si>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</si>
  <si>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</si>
  <si>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</si>
  <si>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</si>
  <si>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</si>
  <si>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</si>
  <si>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</si>
  <si>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</si>
  <si>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</si>
  <si>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</si>
  <si>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</si>
  <si>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</si>
  <si>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</si>
  <si>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</si>
  <si>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</si>
  <si>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</si>
  <si>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</si>
  <si>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</si>
  <si>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</si>
  <si>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</si>
  <si>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</si>
  <si>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</si>
  <si>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</si>
  <si>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</si>
  <si>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</si>
  <si>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</si>
  <si>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</si>
  <si>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</si>
  <si>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</si>
  <si>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</si>
  <si>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</si>
  <si>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</si>
  <si>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</si>
  <si>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</si>
  <si>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</si>
  <si>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</si>
  <si>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</si>
  <si>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</si>
  <si>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</si>
  <si>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</si>
  <si>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</si>
  <si>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</si>
  <si>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</si>
  <si>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</si>
  <si>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</si>
  <si>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</si>
  <si>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</si>
  <si>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</si>
  <si>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</si>
  <si>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</si>
  <si>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</si>
  <si>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</si>
  <si>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</si>
  <si>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</si>
  <si>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</si>
  <si>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</si>
  <si>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</si>
  <si>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</si>
  <si>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</si>
  <si>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</si>
  <si>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</si>
  <si>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</si>
  <si>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</si>
  <si>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</si>
  <si>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</si>
  <si>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</si>
  <si>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</si>
  <si>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</si>
  <si>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</si>
  <si>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</si>
  <si>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</si>
  <si>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</si>
  <si>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</si>
  <si>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</si>
  <si>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</si>
  <si>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</si>
  <si>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</si>
  <si>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</si>
  <si>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</si>
  <si>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</si>
  <si>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</si>
  <si>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</si>
  <si>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</si>
  <si>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</si>
  <si>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</si>
  <si>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</si>
  <si>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</si>
  <si>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</si>
  <si>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</si>
  <si>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</si>
  <si>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</si>
  <si>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</si>
  <si>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</si>
  <si>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</si>
  <si>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</si>
  <si>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</si>
  <si>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</si>
  <si>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</si>
  <si>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</si>
  <si>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</si>
  <si>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</si>
  <si>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</si>
  <si>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</si>
  <si>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</si>
  <si>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</si>
  <si>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</si>
  <si>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</si>
  <si>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</si>
  <si>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</si>
  <si>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</si>
  <si>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</si>
  <si>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</si>
  <si>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</si>
  <si>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</si>
  <si>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</si>
  <si>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</si>
  <si>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</si>
  <si>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</si>
  <si>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</si>
  <si>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</si>
  <si>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</si>
  <si>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</si>
  <si>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</si>
  <si>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</si>
  <si>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</si>
  <si>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</si>
  <si>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</si>
  <si>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</si>
  <si>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</si>
  <si>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</si>
  <si>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</si>
  <si>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</si>
  <si>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</si>
  <si>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</si>
  <si>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</si>
  <si>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</si>
  <si>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</si>
  <si>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</si>
  <si>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</si>
  <si>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</si>
  <si>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</si>
  <si>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</si>
  <si>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</si>
  <si>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</si>
  <si>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</si>
  <si>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</si>
  <si>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</si>
  <si>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</si>
  <si>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</si>
  <si>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</si>
  <si>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</si>
  <si>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</si>
  <si>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</si>
  <si>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</si>
  <si>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</si>
  <si>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</si>
  <si>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</si>
  <si>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</si>
  <si>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</si>
  <si>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</si>
  <si>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</si>
  <si>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</si>
  <si>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</si>
  <si>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</si>
  <si>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</si>
  <si>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</si>
  <si>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</si>
  <si>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</si>
  <si>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</si>
  <si>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</si>
  <si>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</si>
  <si>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</si>
  <si>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</si>
  <si>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</si>
  <si>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</si>
  <si>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</si>
  <si>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</si>
  <si>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</si>
  <si>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</si>
  <si>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</si>
  <si>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</si>
  <si>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</si>
  <si>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</si>
  <si>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</si>
  <si>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</si>
  <si>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</si>
  <si>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</si>
  <si>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</si>
  <si>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</si>
  <si>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</si>
  <si>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</si>
  <si>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</si>
  <si>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</si>
  <si>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</si>
  <si>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</si>
  <si>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</si>
  <si>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</si>
  <si>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</si>
  <si>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</si>
  <si>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</si>
  <si>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</si>
  <si>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</si>
  <si>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</si>
  <si>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</si>
  <si>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</si>
  <si>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</si>
  <si>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</si>
  <si>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</si>
  <si>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</si>
  <si>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</si>
  <si>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</si>
  <si>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</si>
  <si>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</si>
  <si>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</si>
  <si>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</si>
  <si>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</si>
  <si>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</si>
  <si>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</si>
  <si>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</si>
  <si>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</si>
  <si>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</si>
  <si>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</si>
  <si>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</si>
  <si>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</si>
  <si>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</si>
  <si>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</si>
  <si>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</si>
  <si>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</si>
  <si>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</si>
  <si>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</si>
  <si>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</si>
  <si>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</si>
  <si>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</si>
  <si>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</si>
  <si>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</si>
  <si>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</si>
  <si>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</si>
  <si>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</si>
  <si>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</si>
  <si>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</si>
  <si>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</si>
  <si>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</si>
  <si>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</si>
  <si>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</si>
  <si>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</si>
  <si>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</si>
  <si>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</si>
  <si>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</si>
  <si>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</si>
  <si>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</si>
  <si>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</si>
  <si>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</si>
  <si>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</si>
  <si>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</si>
  <si>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</si>
  <si>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</si>
  <si>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</si>
  <si>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</si>
  <si>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</si>
  <si>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</si>
  <si>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</si>
  <si>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</si>
  <si>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</si>
  <si>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</si>
  <si>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</si>
  <si>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</si>
  <si>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</si>
  <si>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</si>
  <si>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</si>
  <si>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</si>
  <si>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</si>
  <si>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</si>
  <si>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</si>
  <si>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</si>
  <si>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</si>
  <si>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</si>
  <si>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</si>
  <si>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</si>
  <si>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</si>
  <si>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</si>
  <si>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</si>
  <si>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</si>
  <si>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</si>
  <si>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</si>
  <si>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</si>
  <si>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</si>
  <si>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</si>
  <si>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</si>
  <si>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</si>
  <si>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</si>
  <si>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</si>
  <si>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</si>
  <si>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</si>
  <si>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</si>
  <si>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</si>
  <si>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</si>
  <si>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</si>
  <si>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</si>
  <si>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</si>
  <si>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</si>
  <si>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</si>
  <si>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</si>
  <si>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</si>
  <si>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</si>
  <si>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</si>
  <si>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</si>
  <si>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</si>
  <si>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</si>
  <si>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</si>
  <si>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</si>
  <si>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</si>
  <si>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</si>
  <si>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</si>
  <si>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</si>
  <si>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</si>
  <si>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</si>
  <si>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</si>
  <si>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</si>
  <si>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</si>
  <si>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</si>
  <si>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</si>
  <si>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</si>
  <si>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</si>
  <si>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</si>
  <si>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</si>
  <si>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</si>
  <si>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</si>
  <si>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</si>
  <si>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</si>
  <si>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</si>
  <si>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</si>
  <si>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</si>
  <si>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</si>
  <si>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</si>
  <si>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</si>
  <si>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</si>
  <si>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</si>
  <si>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</si>
  <si>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</si>
  <si>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</si>
  <si>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</si>
  <si>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</si>
  <si>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</si>
  <si>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</si>
  <si>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</si>
  <si>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</si>
  <si>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</si>
  <si>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</si>
  <si>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</si>
  <si>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</si>
  <si>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</si>
  <si>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</si>
  <si>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</si>
  <si>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</si>
  <si>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</si>
  <si>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</si>
  <si>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</si>
  <si>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</si>
  <si>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</si>
  <si>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</si>
  <si>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</si>
  <si>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</si>
  <si>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</si>
  <si>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</si>
  <si>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</si>
  <si>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</si>
  <si>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</si>
  <si>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</si>
  <si>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</si>
  <si>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</si>
  <si>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</si>
  <si>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</si>
  <si>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</si>
  <si>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</si>
  <si>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</si>
  <si>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</si>
  <si>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</si>
  <si>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</si>
  <si>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</si>
  <si>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</si>
  <si>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</si>
  <si>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</si>
  <si>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</si>
  <si>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</si>
  <si>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</si>
  <si>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</si>
  <si>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</si>
  <si>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</si>
  <si>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</si>
  <si>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</si>
  <si>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</si>
  <si>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</si>
  <si>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</si>
  <si>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</si>
  <si>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</si>
  <si>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</si>
  <si>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</si>
  <si>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</si>
  <si>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</si>
  <si>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</si>
  <si>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</si>
  <si>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</si>
  <si>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</si>
  <si>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</si>
  <si>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</si>
  <si>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</si>
  <si>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</si>
  <si>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</si>
  <si>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</si>
  <si>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</si>
  <si>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</si>
  <si>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</si>
  <si>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</si>
  <si>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</si>
  <si>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</si>
  <si>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</si>
  <si>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</si>
  <si>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</si>
  <si>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</si>
  <si>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</si>
  <si>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</si>
  <si>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</si>
  <si>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</si>
  <si>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</si>
  <si>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</si>
  <si>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</si>
  <si>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</si>
  <si>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</si>
  <si>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</si>
  <si>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</si>
  <si>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</si>
  <si>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</si>
  <si>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</si>
  <si>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</si>
  <si>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</si>
  <si>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</si>
  <si>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</si>
  <si>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</si>
  <si>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</si>
  <si>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</si>
  <si>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</si>
  <si>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</si>
  <si>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</si>
  <si>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</si>
  <si>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</si>
  <si>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</si>
  <si>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</si>
  <si>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</si>
  <si>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</si>
  <si>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</si>
  <si>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</si>
  <si>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</si>
  <si>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</si>
  <si>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</si>
  <si>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</si>
  <si>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</si>
  <si>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</si>
  <si>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</si>
  <si>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</si>
  <si>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</si>
  <si>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</si>
  <si>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</si>
  <si>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</si>
  <si>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</si>
  <si>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</si>
  <si>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</si>
  <si>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</si>
  <si>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</si>
  <si>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</si>
  <si>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</si>
  <si>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</si>
  <si>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</si>
  <si>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</si>
  <si>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</si>
  <si>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</si>
  <si>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</si>
  <si>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</si>
  <si>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</si>
  <si>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</si>
  <si>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</si>
  <si>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</si>
  <si>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</si>
  <si>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</si>
  <si>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</si>
  <si>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</si>
  <si>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</si>
  <si>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</si>
  <si>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</si>
  <si>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</si>
  <si>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</si>
  <si>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</si>
  <si>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</si>
  <si>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</si>
  <si>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</si>
  <si>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</si>
  <si>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</si>
  <si>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</si>
  <si>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</si>
  <si>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</si>
  <si>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</si>
  <si>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</si>
  <si>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</si>
  <si>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</si>
  <si>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</si>
  <si>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</si>
  <si>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</si>
  <si>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</si>
  <si>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</si>
  <si>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</si>
  <si>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</si>
  <si>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</si>
  <si>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</si>
  <si>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</si>
  <si>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</si>
  <si>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</si>
  <si>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</si>
  <si>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</si>
  <si>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</si>
  <si>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</si>
  <si>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</si>
  <si>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</si>
  <si>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</si>
  <si>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</si>
  <si>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</si>
  <si>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</si>
  <si>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</si>
  <si>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</si>
  <si>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</si>
  <si>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</si>
  <si>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</si>
  <si>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</si>
  <si>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</si>
  <si>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</si>
  <si>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</si>
  <si>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</si>
  <si>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</si>
  <si>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</si>
  <si>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</si>
  <si>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</si>
  <si>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</si>
  <si>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</si>
  <si>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</si>
  <si>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</si>
  <si>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</si>
  <si>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</si>
  <si>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</si>
  <si>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</si>
  <si>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</si>
  <si>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</si>
  <si>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</si>
  <si>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</si>
  <si>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</si>
  <si>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</si>
  <si>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</si>
  <si>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</si>
  <si>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</si>
  <si>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</si>
  <si>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</si>
  <si>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</si>
  <si>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</si>
  <si>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</si>
  <si>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</si>
  <si>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</si>
  <si>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</si>
  <si>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</si>
  <si>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</si>
  <si>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</si>
  <si>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</si>
  <si>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</si>
  <si>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</si>
  <si>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</si>
  <si>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</si>
  <si>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</si>
  <si>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</si>
  <si>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</si>
  <si>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</si>
  <si>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</si>
  <si>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</si>
  <si>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</si>
  <si>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</si>
  <si>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</si>
  <si>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</si>
  <si>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</si>
  <si>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</si>
  <si>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</si>
  <si>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</si>
  <si>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</si>
  <si>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</si>
  <si>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</si>
  <si>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</si>
  <si>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</si>
  <si>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</si>
  <si>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</si>
  <si>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</si>
  <si>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</si>
  <si>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</si>
  <si>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</si>
  <si>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</si>
  <si>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</si>
  <si>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</si>
  <si>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</si>
  <si>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</si>
  <si>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</si>
  <si>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</si>
  <si>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</si>
  <si>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</si>
  <si>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</si>
  <si>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</si>
  <si>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</si>
  <si>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</si>
  <si>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</si>
  <si>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</si>
  <si>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</si>
  <si>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</si>
  <si>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</si>
  <si>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</si>
  <si>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</si>
  <si>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</si>
  <si>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</si>
  <si>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</si>
  <si>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</si>
  <si>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</si>
  <si>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</si>
  <si>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</si>
  <si>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</si>
  <si>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</si>
  <si>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</si>
  <si>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</si>
  <si>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</si>
  <si>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</si>
  <si>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</si>
  <si>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</si>
  <si>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</si>
  <si>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</si>
  <si>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</si>
  <si>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</si>
  <si>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</si>
  <si>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</si>
  <si>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</si>
  <si>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</si>
  <si>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</si>
  <si>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</si>
  <si>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</si>
  <si>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</si>
  <si>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</si>
  <si>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</si>
  <si>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</si>
  <si>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</si>
  <si>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</si>
  <si>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</si>
  <si>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</si>
  <si>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</si>
  <si>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</si>
  <si>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</si>
  <si>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</si>
  <si>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</si>
  <si>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</si>
  <si>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</si>
  <si>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</si>
  <si>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</si>
  <si>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</si>
  <si>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</si>
  <si>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</si>
  <si>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</si>
  <si>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</si>
  <si>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</si>
  <si>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</si>
  <si>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</si>
  <si>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</si>
  <si>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</si>
  <si>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</si>
  <si>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</si>
  <si>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</si>
  <si>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</si>
  <si>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</si>
  <si>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</si>
  <si>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</si>
  <si>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</si>
  <si>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</si>
  <si>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</si>
  <si>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</si>
  <si>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</si>
  <si>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</si>
  <si>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</si>
  <si>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</si>
  <si>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</si>
  <si>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</si>
  <si>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</si>
  <si>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</si>
  <si>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</si>
  <si>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</si>
  <si>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</si>
  <si>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</si>
  <si>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</si>
  <si>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</si>
  <si>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</si>
  <si>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</si>
  <si>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</si>
  <si>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</si>
  <si>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</si>
  <si>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</si>
  <si>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</si>
  <si>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</si>
  <si>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</si>
  <si>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</si>
  <si>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</si>
  <si>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</si>
  <si>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</si>
  <si>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</si>
  <si>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</si>
  <si>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</si>
  <si>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</si>
  <si>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</si>
  <si>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</si>
  <si>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</si>
  <si>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</si>
  <si>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</si>
  <si>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</si>
  <si>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</si>
  <si>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</si>
  <si>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</si>
  <si>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</si>
  <si>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</si>
  <si>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</si>
  <si>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</si>
  <si>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</si>
  <si>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</si>
  <si>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</si>
  <si>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</si>
  <si>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</si>
  <si>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</si>
  <si>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</si>
  <si>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</si>
  <si>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</si>
  <si>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</si>
  <si>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</si>
  <si>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</si>
  <si>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</si>
  <si>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</si>
  <si>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</si>
  <si>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</si>
  <si>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</si>
  <si>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</si>
  <si>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</si>
  <si>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</si>
  <si>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</si>
  <si>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</si>
  <si>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</si>
  <si>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</si>
  <si>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</si>
  <si>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</si>
  <si>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</si>
  <si>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</si>
  <si>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</si>
  <si>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</si>
  <si>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</si>
  <si>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</si>
  <si>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</si>
  <si>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</si>
  <si>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</si>
  <si>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</si>
  <si>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</si>
  <si>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</si>
  <si>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</si>
  <si>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</si>
  <si>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</si>
  <si>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</si>
  <si>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</si>
  <si>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</si>
  <si>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</si>
  <si>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</si>
  <si>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</si>
  <si>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</si>
  <si>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</si>
  <si>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</si>
  <si>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</si>
  <si>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</si>
  <si>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</si>
  <si>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</si>
  <si>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</si>
  <si>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</si>
  <si>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</si>
  <si>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</si>
  <si>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</si>
  <si>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</si>
  <si>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</si>
  <si>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</si>
  <si>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</si>
  <si>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</si>
  <si>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</si>
  <si>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</si>
  <si>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</si>
  <si>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</si>
  <si>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</si>
  <si>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</si>
  <si>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</si>
  <si>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</si>
  <si>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</si>
  <si>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</si>
  <si>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</si>
  <si>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</si>
  <si>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</si>
  <si>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</si>
  <si>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</si>
  <si>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</si>
  <si>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</si>
  <si>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</si>
  <si>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</si>
  <si>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</si>
  <si>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</si>
  <si>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</si>
  <si>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</si>
  <si>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</si>
  <si>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</si>
  <si>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</si>
  <si>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</si>
  <si>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</si>
  <si>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</si>
  <si>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</si>
  <si>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</si>
  <si>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</si>
  <si>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</si>
  <si>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</si>
  <si>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</si>
  <si>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</si>
  <si>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</si>
  <si>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</si>
  <si>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</si>
  <si>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</si>
  <si>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</si>
  <si>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</si>
  <si>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</si>
  <si>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</si>
  <si>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</si>
  <si>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</si>
  <si>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</si>
  <si>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</si>
  <si>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</si>
  <si>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</si>
  <si>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</si>
  <si>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</si>
  <si>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</si>
  <si>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</si>
  <si>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</si>
  <si>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</si>
  <si>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</si>
  <si>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</si>
  <si>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</si>
  <si>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</si>
  <si>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</si>
  <si>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</si>
  <si>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</si>
  <si>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</si>
  <si>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</si>
  <si>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</si>
  <si>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</si>
  <si>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</si>
  <si>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</si>
  <si>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</si>
  <si>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</si>
  <si>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</si>
  <si>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</si>
  <si>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</si>
  <si>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</si>
  <si>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</si>
  <si>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</si>
  <si>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</si>
  <si>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</si>
  <si>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</si>
  <si>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</si>
  <si>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</si>
  <si>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</si>
  <si>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</si>
  <si>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</si>
  <si>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</si>
  <si>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</si>
  <si>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</si>
  <si>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</si>
  <si>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</si>
  <si>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</si>
  <si>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</si>
  <si>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</si>
  <si>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</si>
  <si>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</si>
  <si>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</si>
  <si>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</si>
  <si>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</si>
  <si>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</si>
  <si>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</si>
  <si>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</si>
  <si>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</si>
  <si>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</si>
  <si>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</si>
  <si>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</si>
  <si>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</si>
  <si>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</si>
  <si>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</si>
  <si>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</si>
  <si>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</si>
  <si>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</si>
  <si>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</si>
  <si>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</si>
  <si>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</si>
  <si>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</si>
  <si>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</si>
  <si>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</si>
  <si>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</si>
  <si>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</si>
  <si>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</si>
  <si>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</si>
  <si>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</si>
  <si>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</si>
  <si>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</si>
  <si>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</si>
  <si>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</si>
  <si>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</si>
  <si>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</si>
  <si>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</si>
  <si>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</si>
  <si>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</si>
  <si>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</si>
  <si>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</si>
  <si>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</si>
  <si>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</si>
  <si>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</si>
  <si>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</si>
  <si>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</si>
  <si>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</si>
  <si>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</si>
  <si>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</si>
  <si>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</si>
  <si>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</si>
  <si>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</si>
  <si>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</si>
  <si>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</si>
  <si>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</si>
  <si>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</si>
  <si>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</si>
  <si>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</si>
  <si>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</si>
  <si>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</si>
  <si>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</si>
  <si>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</si>
  <si>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</si>
  <si>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</si>
  <si>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</si>
  <si>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</si>
  <si>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</si>
  <si>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</si>
  <si>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</si>
  <si>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</si>
  <si>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</si>
  <si>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</si>
  <si>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</si>
  <si>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</si>
  <si>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</si>
  <si>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</si>
  <si>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</si>
  <si>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</si>
  <si>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</si>
  <si>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</si>
  <si>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</si>
  <si>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</si>
  <si>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</si>
  <si>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</si>
  <si>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</si>
  <si>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</si>
  <si>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</si>
  <si>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</si>
  <si>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</si>
  <si>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</si>
  <si>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</si>
  <si>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</si>
  <si>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</si>
  <si>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</si>
  <si>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</si>
  <si>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</si>
  <si>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</si>
  <si>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</si>
  <si>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</si>
  <si>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</si>
  <si>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</si>
  <si>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</si>
  <si>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</si>
  <si>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</si>
  <si>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</si>
  <si>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</si>
  <si>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</si>
  <si>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</si>
  <si>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</si>
  <si>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</si>
  <si>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</si>
  <si>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</si>
  <si>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</si>
  <si>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</si>
  <si>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</si>
  <si>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</si>
  <si>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</si>
  <si>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</si>
  <si>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</si>
  <si>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</si>
  <si>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</si>
  <si>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</si>
  <si>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</si>
  <si>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</si>
  <si>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</si>
  <si>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</si>
  <si>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</si>
  <si>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</si>
  <si>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</si>
  <si>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</si>
  <si>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</si>
  <si>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</si>
  <si>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</si>
  <si>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</si>
  <si>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</si>
  <si>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</si>
  <si>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</si>
  <si>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</si>
  <si>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</si>
  <si>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</si>
  <si>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</si>
  <si>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</si>
  <si>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</si>
  <si>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</si>
  <si>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</si>
  <si>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</si>
  <si>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</si>
  <si>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</si>
  <si>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</si>
  <si>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</si>
  <si>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</si>
  <si>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</si>
  <si>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</si>
  <si>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</si>
  <si>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</si>
  <si>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</si>
  <si>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</si>
  <si>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</si>
  <si>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</si>
  <si>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</si>
  <si>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</si>
  <si>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</si>
  <si>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</si>
  <si>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</si>
  <si>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</si>
  <si>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</si>
  <si>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</si>
  <si>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</si>
  <si>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</si>
  <si>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</si>
  <si>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</si>
  <si>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</si>
  <si>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</si>
  <si>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</si>
  <si>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</si>
  <si>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</si>
  <si>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</si>
  <si>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</si>
  <si>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</si>
  <si>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</si>
  <si>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</si>
  <si>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</si>
  <si>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</si>
  <si>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</si>
  <si>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</si>
  <si>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</si>
  <si>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</si>
  <si>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</si>
  <si>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</si>
  <si>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</si>
  <si>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</si>
  <si>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</si>
  <si>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</si>
  <si>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</si>
  <si>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</si>
  <si>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</si>
  <si>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</si>
  <si>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</si>
  <si>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</si>
  <si>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</si>
  <si>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</si>
  <si>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</si>
  <si>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</si>
  <si>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</si>
  <si>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</si>
  <si>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</si>
  <si>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</si>
  <si>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</si>
  <si>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</si>
  <si>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</si>
  <si>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</si>
  <si>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</si>
  <si>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</si>
  <si>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</si>
  <si>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</si>
  <si>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</si>
  <si>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</si>
  <si>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</si>
  <si>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</si>
  <si>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</si>
  <si>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</si>
  <si>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</si>
  <si>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</si>
  <si>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</si>
  <si>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</si>
  <si>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</si>
  <si>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</si>
  <si>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</si>
  <si>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</si>
  <si>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</si>
  <si>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</si>
  <si>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</si>
  <si>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</si>
  <si>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</si>
  <si>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</si>
  <si>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</si>
  <si>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</si>
  <si>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</si>
  <si>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</si>
  <si>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</si>
  <si>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</si>
  <si>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</si>
  <si>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</si>
  <si>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</si>
  <si>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</si>
  <si>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</si>
  <si>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</si>
  <si>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</si>
  <si>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</si>
  <si>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</si>
  <si>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</si>
  <si>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</si>
  <si>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</si>
  <si>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</si>
  <si>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</si>
  <si>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</si>
  <si>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</si>
  <si>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</si>
  <si>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</si>
  <si>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</si>
  <si>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</si>
  <si>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</si>
  <si>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</si>
  <si>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</si>
  <si>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</si>
  <si>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</si>
  <si>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</si>
  <si>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</si>
  <si>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</si>
  <si>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</si>
  <si>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</si>
  <si>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</si>
  <si>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</si>
  <si>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</si>
  <si>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</si>
  <si>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</si>
  <si>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</si>
  <si>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</si>
  <si>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</si>
  <si>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</si>
  <si>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</si>
  <si>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</si>
  <si>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</si>
  <si>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</si>
  <si>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</si>
  <si>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</si>
  <si>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</si>
  <si>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</si>
  <si>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</si>
  <si>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</si>
  <si>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</si>
  <si>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</si>
  <si>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</si>
  <si>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</si>
  <si>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</si>
  <si>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</si>
  <si>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</si>
  <si>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</si>
  <si>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</si>
  <si>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</si>
  <si>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</si>
  <si>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</si>
  <si>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</si>
  <si>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</si>
  <si>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</si>
  <si>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</si>
  <si>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</si>
  <si>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</si>
  <si>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</si>
  <si>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</si>
  <si>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</si>
  <si>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</si>
  <si>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</si>
  <si>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</si>
  <si>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</si>
  <si>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</si>
  <si>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</si>
  <si>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</si>
  <si>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</si>
  <si>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</si>
  <si>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</si>
  <si>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</si>
  <si>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</si>
  <si>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</si>
  <si>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</si>
  <si>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</si>
  <si>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</si>
  <si>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</si>
  <si>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</si>
  <si>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</si>
  <si>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</si>
  <si>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</si>
  <si>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</si>
  <si>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</si>
  <si>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</si>
  <si>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</si>
  <si>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</si>
  <si>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</si>
  <si>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</si>
  <si>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</si>
  <si>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</si>
  <si>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</si>
  <si>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</si>
  <si>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</si>
  <si>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</si>
  <si>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</si>
  <si>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</si>
  <si>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</si>
  <si>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</si>
  <si>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</si>
  <si>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</si>
  <si>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</si>
  <si>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</si>
  <si>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</si>
  <si>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</si>
  <si>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</si>
  <si>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</si>
  <si>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</si>
  <si>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</si>
  <si>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</si>
  <si>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</si>
  <si>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</si>
  <si>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</si>
  <si>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</si>
  <si>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</si>
  <si>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</si>
  <si>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</si>
  <si>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</si>
  <si>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</si>
  <si>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</si>
  <si>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</si>
  <si>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</si>
  <si>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</si>
  <si>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</si>
  <si>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</si>
  <si>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</si>
  <si>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</si>
  <si>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</si>
  <si>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</si>
  <si>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</si>
  <si>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</si>
  <si>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</si>
  <si>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</si>
  <si>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</si>
  <si>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</si>
  <si>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</si>
  <si>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</si>
  <si>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</si>
  <si>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</si>
  <si>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</si>
  <si>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</si>
  <si>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</si>
  <si>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</si>
  <si>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</si>
  <si>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</si>
  <si>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</si>
  <si>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</si>
  <si>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</si>
  <si>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</si>
  <si>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</si>
  <si>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</si>
  <si>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</si>
  <si>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</si>
  <si>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</si>
  <si>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</si>
  <si>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</si>
  <si>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</si>
  <si>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</si>
  <si>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</si>
  <si>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</si>
  <si>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</si>
  <si>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</si>
  <si>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</si>
  <si>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</si>
  <si>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</si>
  <si>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</si>
  <si>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</si>
  <si>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</si>
  <si>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</si>
  <si>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</si>
  <si>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</si>
  <si>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</si>
  <si>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</si>
  <si>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</si>
  <si>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</si>
  <si>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</si>
  <si>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</si>
  <si>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</si>
  <si>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</si>
  <si>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</si>
  <si>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</si>
  <si>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</si>
  <si>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</si>
  <si>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</si>
  <si>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</si>
  <si>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</si>
  <si>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</si>
  <si>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</si>
  <si>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</si>
  <si>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</si>
  <si>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</si>
  <si>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</si>
  <si>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</si>
  <si>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</si>
  <si>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</si>
  <si>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</si>
  <si>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</si>
  <si>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</si>
  <si>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</si>
  <si>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</si>
  <si>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</si>
  <si>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</si>
  <si>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</si>
  <si>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</si>
  <si>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</si>
  <si>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</si>
  <si>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</si>
  <si>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</si>
  <si>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</si>
  <si>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</si>
  <si>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</si>
  <si>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</si>
  <si>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</si>
  <si>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</si>
  <si>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</si>
  <si>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</si>
  <si>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</si>
  <si>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</si>
  <si>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</si>
  <si>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</si>
  <si>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</si>
  <si>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</si>
  <si>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</si>
  <si>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</si>
  <si>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</si>
  <si>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</si>
  <si>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</si>
  <si>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</si>
  <si>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</si>
  <si>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</si>
  <si>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</si>
  <si>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</si>
  <si>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</si>
  <si>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</si>
  <si>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</si>
  <si>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</si>
  <si>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</si>
  <si>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</si>
  <si>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</si>
  <si>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</si>
  <si>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</si>
  <si>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</si>
  <si>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</si>
  <si>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</si>
  <si>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</si>
  <si>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</si>
  <si>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</si>
  <si>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</si>
  <si>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</si>
  <si>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</si>
  <si>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</si>
  <si>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</si>
  <si>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</si>
  <si>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</si>
  <si>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</si>
  <si>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</si>
  <si>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</si>
  <si>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</si>
  <si>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</si>
  <si>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</si>
  <si>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</si>
  <si>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</si>
  <si>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</si>
  <si>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</si>
  <si>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</si>
  <si>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</si>
  <si>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</si>
  <si>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</si>
  <si>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</si>
  <si>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</si>
  <si>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</si>
  <si>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</si>
  <si>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</si>
  <si>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</si>
  <si>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</si>
  <si>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</si>
  <si>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</si>
  <si>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</si>
  <si>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</si>
  <si>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</si>
  <si>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</si>
  <si>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</si>
  <si>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</si>
  <si>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</si>
  <si>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</si>
  <si>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</si>
  <si>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</si>
  <si>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</si>
  <si>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</si>
  <si>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</si>
  <si>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</si>
  <si>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</si>
  <si>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</si>
  <si>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</si>
  <si>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</si>
  <si>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</si>
  <si>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</si>
  <si>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</si>
  <si>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</si>
  <si>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</si>
  <si>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</si>
  <si>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</si>
  <si>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</si>
  <si>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</si>
  <si>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</si>
  <si>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</si>
  <si>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</si>
  <si>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</si>
  <si>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</si>
  <si>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</si>
  <si>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</si>
  <si>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</si>
  <si>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</si>
  <si>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</si>
  <si>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</si>
  <si>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</si>
  <si>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</si>
  <si>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</si>
  <si>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</si>
  <si>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</si>
  <si>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</si>
  <si>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</si>
  <si>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</si>
  <si>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</si>
  <si>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</si>
  <si>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</si>
  <si>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</si>
  <si>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</si>
  <si>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</si>
  <si>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</si>
  <si>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</si>
  <si>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</si>
  <si>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</si>
  <si>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</si>
  <si>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</si>
  <si>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</si>
  <si>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</si>
  <si>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</si>
  <si>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</si>
  <si>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</si>
  <si>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</si>
  <si>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</si>
  <si>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</si>
  <si>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</si>
  <si>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</si>
  <si>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</si>
  <si>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</si>
  <si>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</si>
  <si>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</si>
  <si>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</si>
  <si>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</si>
  <si>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</si>
  <si>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</si>
  <si>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</si>
  <si>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</si>
  <si>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</si>
  <si>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</si>
  <si>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</si>
  <si>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</si>
  <si>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</si>
  <si>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</si>
  <si>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</si>
  <si>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</si>
  <si>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</si>
  <si>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</si>
  <si>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</si>
  <si>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</si>
  <si>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</si>
  <si>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</si>
  <si>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</si>
  <si>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</si>
  <si>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</si>
  <si>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</si>
  <si>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</si>
  <si>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</si>
  <si>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</si>
  <si>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</si>
  <si>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</si>
  <si>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</si>
  <si>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</si>
  <si>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</si>
  <si>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</si>
  <si>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</si>
  <si>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</si>
  <si>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</si>
  <si>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</si>
  <si>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</si>
  <si>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</si>
  <si>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</si>
  <si>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</si>
  <si>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</si>
  <si>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</si>
  <si>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</si>
  <si>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</si>
  <si>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</si>
  <si>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</si>
  <si>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</si>
  <si>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</si>
  <si>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</si>
  <si>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</si>
  <si>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</si>
  <si>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</si>
  <si>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</si>
  <si>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</si>
  <si>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</si>
  <si>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</si>
  <si>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</si>
  <si>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</si>
  <si>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</si>
  <si>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</si>
  <si>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</si>
  <si>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</si>
  <si>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</si>
  <si>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</si>
  <si>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</si>
  <si>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</si>
  <si>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</si>
  <si>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</si>
  <si>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</si>
  <si>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</si>
  <si>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</si>
  <si>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</si>
  <si>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</si>
  <si>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</si>
  <si>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</si>
  <si>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</si>
  <si>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</si>
  <si>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</si>
  <si>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</si>
  <si>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</si>
  <si>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</si>
  <si>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</si>
  <si>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</si>
  <si>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</si>
  <si>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</si>
  <si>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</si>
  <si>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</si>
  <si>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</si>
  <si>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</si>
  <si>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</si>
  <si>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</si>
  <si>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</si>
  <si>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</si>
  <si>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</si>
  <si>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</si>
  <si>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</si>
  <si>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</si>
  <si>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</si>
  <si>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</si>
  <si>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</si>
  <si>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</si>
  <si>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</si>
  <si>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</si>
  <si>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</si>
  <si>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</si>
  <si>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</si>
  <si>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</si>
  <si>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</si>
  <si>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</si>
  <si>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</si>
  <si>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</si>
  <si>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</si>
  <si>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</si>
  <si>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</si>
  <si>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</si>
  <si>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</si>
  <si>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</si>
  <si>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</si>
  <si>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</si>
  <si>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</si>
  <si>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</si>
  <si>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</si>
  <si>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</si>
  <si>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</si>
  <si>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</si>
  <si>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</si>
  <si>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</si>
  <si>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</si>
  <si>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</si>
  <si>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</si>
  <si>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</si>
  <si>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</si>
  <si>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</si>
  <si>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</si>
  <si>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</si>
  <si>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</si>
  <si>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</si>
  <si>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</si>
  <si>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</si>
  <si>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</si>
  <si>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</si>
  <si>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</si>
  <si>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</si>
  <si>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</si>
  <si>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</si>
  <si>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</si>
  <si>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</si>
  <si>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</si>
  <si>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</si>
  <si>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</si>
  <si>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</si>
  <si>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</si>
  <si>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</si>
  <si>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</si>
  <si>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</si>
  <si>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</si>
  <si>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</si>
  <si>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</si>
  <si>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</si>
  <si>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</si>
  <si>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</si>
  <si>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</si>
  <si>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</si>
  <si>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</si>
  <si>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</si>
  <si>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</si>
  <si>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</si>
  <si>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</si>
  <si>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</si>
  <si>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</si>
  <si>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</si>
  <si>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</si>
  <si>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</si>
  <si>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</si>
  <si>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</si>
  <si>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</si>
  <si>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</si>
  <si>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</si>
  <si>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</si>
  <si>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</si>
  <si>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</si>
  <si>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</si>
  <si>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</si>
  <si>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</si>
  <si>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</si>
  <si>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</si>
  <si>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</si>
  <si>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</si>
  <si>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</si>
  <si>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</si>
  <si>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</si>
  <si>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</si>
  <si>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</si>
  <si>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</si>
  <si>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</si>
  <si>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</si>
  <si>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</si>
  <si>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</si>
  <si>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</si>
  <si>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</si>
  <si>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</si>
  <si>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</si>
  <si>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</si>
  <si>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</si>
  <si>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</si>
  <si>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</si>
  <si>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</si>
  <si>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</si>
  <si>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</si>
  <si>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</si>
  <si>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</si>
  <si>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</si>
  <si>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</si>
  <si>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</si>
  <si>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</si>
  <si>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</si>
  <si>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</si>
  <si>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</si>
  <si>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</si>
  <si>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</si>
  <si>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</si>
  <si>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</si>
  <si>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</si>
  <si>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</si>
  <si>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</si>
  <si>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</si>
  <si>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</si>
  <si>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</si>
  <si>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</si>
  <si>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</si>
  <si>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</si>
  <si>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</si>
  <si>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</si>
  <si>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</si>
  <si>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</si>
  <si>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</si>
  <si>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</si>
  <si>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</si>
  <si>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</si>
  <si>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</si>
  <si>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</si>
  <si>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</si>
  <si>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</si>
  <si>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</si>
  <si>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</si>
  <si>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</si>
  <si>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</si>
  <si>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</si>
  <si>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</si>
  <si>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</si>
  <si>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</si>
  <si>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</si>
  <si>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</si>
  <si>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</si>
  <si>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</si>
  <si>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</si>
  <si>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</si>
  <si>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</si>
  <si>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</si>
  <si>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</si>
  <si>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</si>
  <si>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</si>
  <si>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</si>
  <si>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</si>
  <si>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</si>
  <si>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</si>
  <si>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</si>
  <si>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</si>
  <si>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</si>
  <si>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</si>
  <si>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</si>
  <si>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</si>
  <si>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</si>
  <si>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</si>
  <si>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</si>
  <si>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</si>
  <si>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</si>
  <si>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</si>
  <si>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</si>
  <si>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</si>
  <si>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</si>
  <si>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</si>
  <si>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</si>
  <si>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</si>
  <si>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</si>
  <si>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</si>
  <si>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</si>
  <si>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</si>
  <si>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</si>
  <si>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</si>
  <si>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</si>
  <si>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</si>
  <si>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</si>
  <si>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</si>
  <si>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</si>
  <si>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</si>
  <si>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</si>
  <si>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</si>
  <si>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</si>
  <si>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</si>
  <si>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</si>
  <si>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</si>
  <si>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</si>
  <si>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</si>
  <si>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</si>
  <si>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</si>
  <si>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</si>
  <si>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</si>
  <si>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</si>
  <si>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</si>
  <si>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</si>
  <si>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</si>
  <si>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</si>
  <si>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</si>
  <si>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</si>
  <si>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</si>
  <si>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</si>
  <si>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</si>
  <si>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</si>
  <si>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</si>
  <si>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</si>
  <si>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</si>
  <si>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</si>
  <si>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</si>
  <si>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</si>
  <si>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</si>
  <si>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</si>
  <si>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</si>
  <si>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</si>
  <si>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</si>
  <si>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</si>
  <si>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</si>
  <si>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</si>
  <si>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</si>
  <si>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</si>
  <si>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</si>
  <si>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</si>
  <si>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</si>
  <si>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</si>
  <si>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</si>
  <si>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</si>
  <si>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</si>
  <si>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</si>
  <si>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</si>
  <si>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</si>
  <si>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</si>
  <si>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</si>
  <si>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</si>
  <si>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</si>
  <si>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</si>
  <si>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</si>
  <si>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</si>
  <si>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</si>
  <si>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</si>
  <si>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</si>
  <si>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</si>
  <si>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</si>
  <si>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</si>
  <si>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</si>
  <si>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</si>
  <si>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</si>
  <si>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</si>
  <si>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</si>
  <si>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</si>
  <si>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</si>
  <si>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</si>
  <si>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</si>
  <si>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</si>
  <si>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</si>
  <si>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</si>
  <si>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</si>
  <si>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</si>
  <si>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</si>
  <si>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</si>
  <si>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</si>
  <si>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</si>
  <si>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</si>
  <si>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</si>
  <si>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</si>
  <si>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</si>
  <si>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</si>
  <si>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</si>
  <si>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</si>
  <si>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</si>
  <si>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</si>
  <si>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</si>
  <si>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</si>
  <si>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</si>
  <si>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</si>
  <si>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</si>
  <si>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</si>
  <si>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</si>
  <si>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</si>
  <si>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</si>
  <si>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</si>
  <si>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</si>
  <si>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</si>
  <si>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</si>
  <si>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</si>
  <si>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</si>
  <si>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</si>
  <si>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</si>
  <si>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</si>
  <si>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</si>
  <si>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</si>
  <si>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</si>
  <si>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</si>
  <si>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</si>
  <si>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</si>
  <si>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</si>
  <si>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</si>
  <si>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</si>
  <si>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</si>
  <si>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</si>
  <si>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</si>
  <si>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</si>
  <si>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</si>
  <si>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</si>
  <si>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</si>
  <si>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</si>
  <si>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</si>
  <si>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</si>
  <si>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</si>
  <si>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</si>
  <si>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</si>
  <si>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</si>
  <si>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</si>
  <si>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</si>
  <si>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</si>
  <si>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</si>
  <si>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</si>
  <si>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</si>
  <si>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</si>
  <si>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</si>
  <si>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</si>
  <si>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</si>
  <si>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</si>
  <si>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</si>
  <si>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</si>
  <si>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</si>
  <si>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</si>
  <si>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</si>
  <si>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</si>
  <si>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</si>
  <si>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</si>
  <si>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</si>
  <si>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</si>
  <si>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</si>
  <si>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</si>
  <si>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</si>
  <si>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</si>
  <si>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</si>
  <si>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</si>
  <si>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</si>
  <si>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</si>
  <si>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</si>
  <si>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</si>
  <si>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</si>
  <si>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</si>
  <si>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</si>
  <si>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</si>
  <si>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</si>
  <si>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</si>
  <si>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</si>
  <si>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</si>
  <si>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</si>
  <si>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</si>
  <si>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</si>
  <si>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</si>
  <si>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</si>
  <si>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</si>
  <si>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</si>
  <si>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</si>
  <si>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</si>
  <si>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</si>
  <si>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</si>
  <si>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</si>
  <si>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</si>
  <si>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</si>
  <si>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</si>
  <si>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</si>
  <si>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</si>
  <si>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</si>
  <si>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</si>
  <si>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</si>
  <si>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</si>
  <si>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</si>
  <si>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</si>
  <si>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</si>
  <si>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</si>
  <si>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</si>
  <si>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</si>
  <si>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</si>
  <si>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</si>
  <si>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</si>
  <si>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</si>
  <si>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</si>
  <si>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</si>
  <si>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</si>
  <si>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</si>
  <si>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</si>
  <si>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</si>
  <si>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</si>
  <si>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</si>
  <si>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</si>
  <si>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</si>
  <si>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</si>
  <si>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</si>
  <si>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</si>
  <si>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</si>
  <si>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</si>
  <si>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</si>
  <si>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</si>
  <si>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</si>
  <si>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</si>
  <si>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</si>
  <si>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</si>
  <si>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</si>
  <si>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</si>
  <si>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</si>
  <si>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</si>
  <si>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</si>
  <si>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</si>
  <si>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</si>
  <si>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</si>
  <si>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</si>
  <si>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</si>
  <si>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</si>
  <si>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</si>
  <si>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</si>
  <si>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</si>
  <si>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</si>
  <si>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</si>
  <si>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</si>
  <si>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</si>
  <si>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</si>
  <si>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</si>
  <si>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</si>
  <si>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</si>
  <si>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</si>
  <si>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</si>
  <si>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</si>
  <si>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</si>
  <si>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</si>
  <si>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</si>
  <si>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</si>
  <si>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</si>
  <si>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</si>
  <si>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</si>
  <si>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</si>
  <si>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</si>
  <si>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</si>
  <si>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</si>
  <si>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</si>
  <si>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</si>
  <si>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</si>
  <si>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</si>
  <si>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</si>
  <si>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</si>
  <si>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</si>
  <si>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</si>
  <si>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</si>
  <si>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</si>
  <si>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</si>
  <si>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</si>
  <si>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</si>
  <si>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</si>
  <si>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</si>
  <si>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</si>
  <si>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</si>
  <si>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</si>
  <si>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</si>
  <si>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</si>
  <si>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</si>
  <si>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</si>
  <si>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</si>
  <si>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</si>
  <si>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</si>
  <si>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</si>
  <si>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</si>
  <si>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</si>
  <si>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</si>
  <si>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</si>
  <si>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</si>
  <si>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</si>
  <si>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</si>
  <si>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</si>
  <si>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</si>
  <si>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</si>
  <si>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</si>
  <si>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</si>
  <si>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</si>
  <si>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</si>
  <si>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</si>
  <si>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</si>
  <si>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</si>
  <si>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</si>
  <si>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</si>
  <si>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</si>
  <si>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</si>
  <si>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</si>
  <si>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</si>
  <si>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</si>
  <si>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</si>
  <si>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</si>
  <si>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</si>
  <si>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</si>
  <si>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</si>
  <si>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</si>
  <si>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</si>
  <si>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</si>
  <si>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</si>
  <si>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</si>
  <si>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</si>
  <si>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</si>
  <si>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</si>
  <si>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</si>
  <si>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</si>
  <si>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</si>
  <si>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</si>
  <si>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</si>
  <si>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</si>
  <si>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</si>
  <si>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</si>
  <si>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</si>
  <si>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</si>
  <si>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</si>
  <si>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</si>
  <si>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</si>
  <si>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</si>
  <si>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</si>
  <si>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</si>
  <si>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</si>
  <si>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</si>
  <si>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</si>
  <si>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</si>
  <si>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</si>
  <si>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</si>
  <si>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</si>
  <si>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</si>
  <si>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</si>
  <si>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</si>
  <si>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</si>
  <si>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</si>
  <si>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</si>
  <si>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</si>
  <si>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</si>
  <si>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</si>
  <si>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</si>
  <si>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</si>
  <si>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</si>
  <si>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</si>
  <si>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</si>
  <si>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</si>
  <si>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</si>
  <si>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</si>
  <si>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</si>
  <si>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</si>
  <si>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</si>
  <si>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</si>
  <si>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</si>
  <si>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</si>
  <si>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</si>
  <si>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</si>
  <si>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</si>
  <si>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</si>
  <si>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</si>
  <si>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</si>
  <si>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</si>
  <si>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</si>
  <si>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</si>
  <si>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</si>
  <si>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</si>
  <si>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</si>
  <si>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</si>
  <si>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</si>
  <si>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</si>
  <si>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</si>
  <si>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</si>
  <si>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</si>
  <si>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</si>
  <si>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</si>
  <si>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</si>
  <si>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</si>
  <si>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</si>
  <si>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</si>
  <si>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</si>
  <si>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</si>
  <si>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</si>
  <si>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</si>
  <si>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</si>
  <si>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</si>
  <si>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</si>
  <si>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</si>
  <si>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</si>
  <si>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</si>
  <si>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</si>
  <si>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</si>
  <si>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</si>
  <si>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</si>
  <si>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</si>
  <si>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</si>
  <si>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</si>
  <si>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</si>
  <si>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</si>
  <si>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</si>
  <si>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</si>
  <si>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</si>
  <si>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</si>
  <si>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</si>
  <si>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</si>
  <si>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</si>
  <si>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</si>
  <si>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</si>
  <si>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</si>
  <si>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</si>
  <si>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</si>
  <si>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</si>
  <si>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</si>
  <si>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</si>
  <si>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</si>
  <si>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</si>
  <si>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</si>
  <si>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</si>
  <si>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</si>
  <si>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</si>
  <si>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</si>
  <si>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</si>
  <si>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</si>
  <si>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</si>
  <si>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</si>
  <si>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</si>
  <si>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</si>
  <si>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</si>
  <si>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</si>
  <si>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</si>
  <si>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</si>
  <si>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</si>
  <si>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</si>
  <si>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</si>
  <si>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</si>
  <si>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</si>
  <si>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</si>
  <si>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</si>
  <si>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</si>
  <si>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</si>
  <si>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</si>
  <si>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</si>
  <si>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</si>
  <si>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</si>
  <si>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</si>
  <si>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</si>
  <si>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</si>
  <si>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</si>
  <si>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</si>
  <si>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</si>
  <si>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</si>
  <si>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</si>
  <si>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</si>
  <si>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</si>
  <si>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</si>
  <si>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</si>
  <si>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</si>
  <si>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</si>
  <si>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</si>
  <si>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</si>
  <si>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</si>
  <si>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</si>
  <si>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</si>
  <si>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</si>
  <si>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</si>
  <si>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</si>
  <si>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</si>
  <si>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</si>
  <si>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</si>
  <si>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</si>
  <si>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</si>
  <si>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</si>
  <si>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</si>
  <si>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</si>
  <si>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</si>
  <si>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</si>
  <si>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</si>
  <si>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</si>
  <si>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</si>
  <si>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</si>
  <si>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</si>
  <si>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</si>
  <si>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</si>
  <si>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</si>
  <si>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</si>
  <si>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</si>
  <si>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</si>
  <si>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</si>
  <si>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</si>
  <si>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</si>
  <si>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</si>
  <si>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</si>
  <si>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</si>
  <si>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</si>
  <si>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</si>
  <si>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</si>
  <si>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</si>
  <si>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</si>
  <si>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</si>
  <si>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</si>
  <si>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</si>
  <si>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</si>
  <si>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</si>
  <si>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</si>
  <si>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</si>
  <si>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</si>
  <si>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</si>
  <si>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</si>
  <si>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</si>
  <si>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</si>
  <si>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</si>
  <si>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</si>
  <si>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</si>
  <si>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</si>
  <si>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</si>
  <si>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</si>
  <si>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</si>
  <si>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</si>
  <si>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</si>
  <si>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</si>
  <si>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</si>
  <si>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</si>
  <si>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</si>
  <si>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</si>
  <si>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</si>
  <si>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</si>
  <si>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</si>
  <si>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</si>
  <si>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</si>
  <si>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</si>
  <si>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</si>
  <si>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</si>
  <si>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</si>
  <si>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</si>
  <si>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</si>
  <si>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</si>
  <si>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</si>
  <si>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</si>
  <si>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</si>
  <si>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</si>
  <si>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</si>
  <si>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</si>
  <si>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</si>
  <si>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</si>
  <si>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</si>
  <si>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</si>
  <si>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</si>
  <si>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</si>
  <si>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</si>
  <si>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</si>
  <si>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</si>
  <si>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</si>
  <si>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</si>
  <si>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</si>
  <si>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</si>
  <si>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</si>
  <si>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</si>
  <si>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</si>
  <si>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</si>
  <si>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</si>
  <si>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</si>
  <si>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</si>
  <si>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</si>
  <si>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</si>
  <si>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</si>
  <si>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</si>
  <si>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</si>
  <si>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</si>
  <si>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</si>
  <si>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</si>
  <si>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</si>
  <si>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</si>
  <si>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</si>
  <si>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</si>
  <si>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</si>
  <si>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</si>
  <si>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</si>
  <si>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</si>
  <si>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</si>
  <si>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</si>
  <si>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</si>
  <si>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</si>
  <si>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</si>
  <si>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</si>
  <si>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</si>
  <si>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</si>
  <si>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</si>
  <si>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</si>
  <si>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</si>
  <si>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</si>
  <si>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</si>
  <si>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</si>
  <si>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</si>
  <si>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</si>
  <si>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</si>
  <si>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</si>
  <si>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</si>
  <si>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</si>
  <si>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</si>
  <si>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</si>
  <si>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</si>
  <si>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</si>
  <si>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</si>
  <si>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</si>
  <si>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</si>
  <si>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</si>
  <si>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</si>
  <si>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</si>
  <si>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</si>
  <si>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</si>
  <si>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</si>
  <si>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</si>
  <si>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</si>
  <si>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</si>
  <si>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</si>
  <si>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</si>
  <si>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</si>
  <si>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</si>
  <si>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</si>
  <si>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</si>
  <si>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</si>
  <si>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</si>
  <si>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</si>
  <si>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</si>
  <si>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</si>
  <si>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</si>
  <si>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</si>
  <si>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</si>
  <si>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</si>
  <si>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</si>
  <si>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</si>
  <si>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</si>
  <si>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</si>
  <si>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</si>
  <si>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</si>
  <si>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</si>
  <si>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</si>
  <si>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</si>
  <si>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</si>
  <si>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</si>
  <si>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</si>
  <si>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</si>
  <si>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</si>
  <si>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</si>
  <si>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</si>
  <si>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</si>
  <si>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</si>
  <si>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</si>
  <si>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</si>
  <si>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</si>
  <si>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</si>
  <si>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</si>
  <si>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</si>
  <si>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</si>
  <si>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</si>
  <si>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</si>
  <si>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</si>
  <si>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</si>
  <si>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</si>
  <si>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</si>
  <si>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</si>
  <si>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</si>
  <si>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</si>
  <si>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</si>
  <si>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</si>
  <si>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</si>
  <si>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</si>
  <si>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</si>
  <si>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</si>
  <si>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</si>
  <si>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</si>
  <si>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</si>
  <si>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</si>
  <si>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</si>
  <si>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</si>
  <si>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</si>
  <si>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</si>
  <si>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</si>
  <si>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</si>
  <si>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</si>
  <si>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</si>
  <si>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</si>
  <si>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</si>
  <si>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</si>
  <si>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</si>
  <si>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</si>
  <si>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</si>
  <si>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</si>
  <si>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</si>
  <si>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</si>
  <si>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</si>
  <si>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</si>
  <si>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</si>
  <si>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</si>
  <si>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</si>
  <si>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</si>
  <si>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</si>
  <si>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</si>
  <si>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</si>
  <si>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</si>
  <si>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</si>
  <si>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</si>
  <si>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</si>
  <si>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</si>
  <si>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</si>
  <si>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</si>
  <si>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</si>
  <si>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</si>
  <si>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</si>
  <si>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</si>
  <si>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</si>
  <si>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</si>
  <si>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</si>
  <si>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</si>
  <si>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</si>
  <si>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</si>
  <si>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</si>
  <si>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</si>
  <si>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</si>
  <si>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</si>
  <si>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</si>
  <si>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</si>
  <si>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</si>
  <si>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</si>
  <si>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</si>
  <si>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</si>
  <si>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</si>
  <si>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</si>
  <si>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</si>
  <si>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</si>
  <si>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</si>
  <si>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</si>
  <si>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</si>
  <si>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</si>
  <si>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</si>
  <si>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</si>
  <si>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</si>
  <si>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</si>
  <si>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</si>
  <si>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</si>
  <si>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</si>
  <si>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</si>
  <si>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</si>
  <si>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</si>
  <si>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</si>
  <si>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</si>
  <si>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</si>
  <si>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</si>
  <si>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</si>
  <si>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</si>
  <si>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</si>
  <si>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</si>
  <si>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</si>
  <si>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</si>
  <si>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</si>
  <si>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</si>
  <si>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</si>
  <si>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</si>
  <si>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</si>
  <si>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</si>
  <si>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</si>
  <si>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</si>
  <si>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</si>
  <si>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</si>
  <si>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</si>
  <si>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</si>
  <si>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</si>
  <si>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</si>
  <si>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</si>
  <si>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</si>
  <si>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</si>
  <si>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</si>
  <si>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</si>
  <si>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</si>
  <si>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</si>
  <si>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</si>
  <si>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</si>
  <si>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</si>
  <si>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</si>
  <si>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</si>
  <si>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</si>
  <si>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</si>
  <si>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</si>
  <si>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</si>
  <si>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</si>
  <si>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</si>
  <si>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</si>
  <si>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</si>
  <si>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</si>
  <si>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</si>
  <si>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</si>
  <si>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</si>
  <si>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</si>
  <si>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</si>
  <si>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</si>
  <si>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</si>
  <si>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</si>
  <si>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</si>
  <si>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</si>
  <si>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</si>
  <si>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</si>
  <si>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</si>
  <si>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</si>
  <si>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</si>
  <si>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</si>
  <si>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</si>
  <si>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</si>
  <si>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</si>
  <si>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</si>
  <si>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</si>
  <si>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</si>
  <si>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</si>
  <si>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</si>
  <si>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</si>
  <si>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</si>
  <si>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</si>
  <si>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</si>
  <si>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</si>
  <si>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</si>
  <si>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</si>
  <si>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</si>
  <si>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</si>
  <si>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</si>
  <si>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</si>
  <si>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</si>
  <si>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</si>
  <si>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</si>
  <si>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</si>
  <si>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</si>
  <si>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</si>
  <si>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</si>
  <si>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</si>
  <si>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</si>
  <si>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</si>
  <si>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</si>
  <si>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</si>
  <si>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</si>
  <si>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</si>
  <si>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</si>
  <si>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</si>
  <si>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</si>
  <si>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</si>
  <si>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</si>
  <si>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</si>
  <si>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</si>
  <si>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</si>
  <si>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</si>
  <si>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</si>
  <si>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</si>
  <si>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</si>
  <si>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</si>
  <si>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</si>
  <si>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</si>
  <si>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</si>
  <si>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</si>
  <si>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</si>
  <si>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</si>
  <si>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</si>
  <si>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</si>
  <si>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</si>
  <si>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</si>
  <si>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</si>
  <si>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</si>
  <si>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</si>
  <si>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</si>
  <si>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</si>
  <si>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</si>
  <si>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</si>
  <si>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</si>
  <si>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</si>
  <si>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</si>
  <si>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</si>
  <si>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</si>
  <si>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</si>
  <si>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</si>
  <si>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</si>
  <si>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</si>
  <si>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</si>
  <si>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</si>
  <si>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</si>
  <si>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</si>
  <si>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</si>
  <si>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</si>
  <si>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</si>
  <si>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</si>
  <si>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</si>
  <si>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</si>
  <si>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</si>
  <si>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</si>
  <si>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</si>
  <si>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</si>
  <si>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</si>
  <si>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</si>
  <si>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</si>
  <si>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</si>
  <si>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</si>
  <si>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</si>
  <si>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</si>
  <si>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</si>
  <si>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</si>
  <si>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</si>
  <si>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</si>
  <si>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</si>
  <si>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</si>
  <si>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</si>
  <si>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</si>
  <si>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</si>
  <si>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</si>
  <si>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</si>
  <si>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</si>
  <si>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</si>
  <si>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</si>
  <si>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</si>
  <si>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</si>
  <si>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</si>
  <si>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</si>
  <si>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</si>
  <si>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</si>
  <si>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</si>
  <si>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</si>
  <si>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</si>
  <si>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</si>
  <si>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</si>
  <si>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</si>
  <si>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</si>
  <si>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</si>
  <si>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</si>
  <si>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</si>
  <si>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</si>
  <si>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</si>
  <si>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</si>
  <si>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</si>
  <si>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</si>
  <si>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</si>
  <si>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</si>
  <si>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</si>
  <si>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</si>
  <si>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</si>
  <si>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</si>
  <si>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</si>
  <si>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</si>
  <si>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</si>
  <si>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</si>
  <si>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</si>
  <si>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</si>
  <si>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</si>
  <si>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</si>
  <si>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</si>
  <si>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</si>
  <si>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</si>
  <si>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</si>
  <si>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</si>
  <si>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</si>
  <si>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</si>
  <si>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</si>
  <si>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</si>
  <si>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</si>
  <si>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</si>
  <si>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</si>
  <si>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</si>
  <si>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</si>
  <si>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</si>
  <si>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</si>
  <si>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</si>
  <si>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</si>
  <si>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</si>
  <si>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</si>
  <si>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</si>
  <si>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</si>
  <si>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</si>
  <si>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</si>
  <si>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</si>
  <si>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</si>
  <si>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</si>
  <si>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</si>
  <si>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</si>
  <si>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</si>
  <si>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</si>
  <si>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</si>
  <si>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</si>
  <si>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</si>
  <si>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</si>
  <si>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</si>
  <si>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</si>
  <si>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</si>
  <si>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</si>
  <si>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</si>
  <si>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</si>
  <si>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</si>
  <si>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</si>
  <si>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</si>
  <si>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</si>
  <si>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</si>
  <si>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</si>
  <si>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</si>
  <si>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</si>
  <si>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</si>
  <si>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</si>
  <si>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</si>
  <si>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</si>
  <si>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</si>
  <si>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</si>
  <si>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</si>
  <si>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</si>
  <si>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</si>
  <si>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</si>
  <si>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</si>
  <si>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</si>
  <si>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</si>
  <si>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</si>
  <si>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</si>
  <si>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</si>
  <si>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</si>
  <si>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</si>
  <si>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</si>
  <si>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</si>
  <si>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</si>
  <si>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</si>
  <si>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</si>
  <si>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</si>
  <si>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</si>
  <si>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</si>
  <si>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</si>
  <si>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</si>
  <si>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</si>
  <si>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</si>
  <si>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</si>
  <si>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</si>
  <si>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</si>
  <si>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</si>
  <si>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</si>
  <si>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</si>
  <si>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</si>
  <si>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</si>
  <si>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</si>
  <si>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</si>
  <si>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</si>
  <si>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</si>
  <si>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</si>
  <si>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</si>
  <si>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</si>
  <si>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</si>
  <si>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</si>
  <si>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</si>
  <si>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</si>
  <si>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</si>
  <si>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</si>
  <si>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</si>
  <si>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</si>
  <si>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</si>
  <si>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</si>
  <si>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</si>
  <si>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</si>
  <si>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</si>
  <si>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</si>
  <si>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</si>
  <si>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</si>
  <si>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</si>
  <si>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</si>
  <si>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</si>
  <si>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</si>
  <si>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</si>
  <si>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</si>
  <si>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</si>
  <si>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</si>
  <si>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</si>
  <si>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</si>
  <si>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</si>
  <si>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</si>
  <si>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</si>
  <si>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</si>
  <si>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</si>
  <si>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</si>
  <si>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</si>
  <si>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</si>
  <si>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</si>
  <si>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</si>
  <si>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</si>
  <si>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</si>
  <si>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</si>
  <si>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</si>
  <si>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</si>
  <si>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</si>
  <si>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</si>
  <si>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</si>
  <si>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</si>
  <si>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</si>
  <si>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</si>
  <si>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</si>
  <si>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</si>
  <si>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</si>
  <si>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</si>
  <si>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</si>
  <si>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</si>
  <si>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</si>
  <si>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</si>
  <si>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</si>
  <si>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</si>
  <si>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</si>
  <si>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</si>
  <si>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</si>
  <si>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</si>
  <si>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</si>
  <si>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</si>
  <si>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</si>
  <si>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</si>
  <si>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</si>
  <si>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</si>
  <si>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</si>
  <si>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</si>
  <si>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</si>
  <si>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</si>
  <si>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</si>
  <si>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</si>
  <si>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</si>
  <si>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</si>
  <si>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</si>
  <si>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</si>
  <si>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</si>
  <si>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</si>
  <si>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</si>
  <si>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</si>
  <si>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</si>
  <si>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</si>
  <si>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</si>
  <si>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</si>
  <si>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</si>
  <si>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</si>
  <si>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</si>
  <si>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</si>
  <si>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</si>
  <si>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</si>
  <si>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</si>
  <si>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</si>
  <si>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</si>
  <si>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</si>
  <si>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</si>
  <si>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</si>
  <si>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</si>
  <si>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</si>
  <si>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</si>
  <si>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</si>
  <si>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</si>
  <si>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</si>
  <si>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</si>
  <si>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</si>
  <si>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</si>
  <si>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</si>
  <si>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</si>
  <si>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</si>
  <si>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</si>
  <si>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</si>
  <si>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</si>
  <si>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</si>
  <si>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</si>
  <si>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</si>
  <si>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</si>
  <si>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</si>
  <si>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</si>
  <si>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</si>
  <si>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</si>
  <si>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</si>
  <si>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</si>
  <si>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</si>
  <si>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</si>
  <si>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</si>
  <si>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</si>
  <si>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</si>
  <si>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</si>
  <si>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</si>
  <si>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</si>
  <si>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</si>
  <si>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</si>
  <si>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</si>
  <si>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</si>
  <si>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</si>
  <si>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</si>
  <si>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</si>
  <si>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</si>
  <si>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</si>
  <si>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</si>
  <si>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</si>
  <si>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</si>
  <si>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</si>
  <si>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</si>
  <si>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</si>
  <si>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</si>
  <si>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</si>
  <si>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</si>
  <si>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</si>
  <si>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</si>
  <si>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</si>
  <si>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</si>
  <si>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</si>
  <si>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</si>
  <si>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</si>
  <si>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</si>
  <si>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</si>
  <si>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</si>
  <si>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</si>
  <si>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</si>
  <si>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</si>
  <si>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</si>
  <si>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</si>
  <si>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</si>
  <si>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</si>
  <si>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</si>
  <si>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</si>
  <si>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</si>
  <si>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</si>
  <si>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</si>
  <si>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</si>
  <si>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</si>
  <si>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</si>
  <si>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</si>
  <si>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</si>
  <si>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</si>
  <si>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</si>
  <si>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</si>
  <si>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</si>
  <si>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</si>
  <si>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</si>
  <si>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</si>
  <si>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</si>
  <si>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</si>
  <si>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</si>
  <si>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</si>
  <si>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</si>
  <si>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</si>
  <si>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</si>
  <si>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</si>
  <si>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</si>
  <si>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</si>
  <si>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</si>
  <si>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</si>
  <si>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</si>
  <si>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</si>
  <si>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</si>
  <si>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</si>
  <si>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</si>
  <si>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</si>
  <si>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</si>
  <si>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</si>
  <si>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</si>
  <si>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</si>
  <si>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</si>
  <si>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</si>
  <si>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</si>
  <si>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</si>
  <si>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</si>
  <si>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</si>
  <si>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</si>
  <si>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</si>
  <si>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</si>
  <si>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</si>
  <si>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</si>
  <si>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</si>
  <si>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</si>
  <si>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</si>
  <si>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</si>
  <si>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</si>
  <si>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</si>
  <si>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</si>
  <si>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</si>
  <si>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</si>
  <si>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</si>
  <si>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</si>
  <si>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</si>
  <si>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</si>
  <si>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</si>
  <si>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</si>
  <si>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</si>
  <si>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</si>
  <si>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</si>
  <si>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</si>
  <si>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</si>
  <si>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</si>
  <si>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</si>
  <si>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</si>
  <si>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</si>
  <si>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</si>
  <si>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</si>
  <si>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</si>
  <si>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</si>
  <si>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</si>
  <si>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</si>
  <si>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</si>
  <si>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</si>
  <si>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</si>
  <si>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</si>
  <si>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</si>
  <si>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</si>
  <si>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</si>
  <si>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</si>
  <si>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</si>
  <si>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</si>
  <si>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</si>
  <si>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</si>
  <si>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</si>
  <si>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</si>
  <si>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</si>
  <si>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</si>
  <si>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</si>
  <si>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</si>
  <si>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</si>
  <si>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</si>
  <si>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</si>
  <si>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</si>
  <si>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</si>
  <si>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</si>
  <si>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</si>
  <si>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</si>
  <si>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</si>
  <si>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</si>
  <si>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</si>
  <si>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</si>
  <si>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</si>
  <si>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</si>
  <si>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</si>
  <si>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</si>
  <si>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</si>
  <si>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</si>
  <si>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</si>
  <si>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</si>
  <si>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</si>
  <si>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</si>
  <si>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</si>
  <si>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</si>
  <si>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</si>
  <si>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</si>
  <si>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</si>
  <si>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</si>
  <si>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</si>
  <si>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</si>
  <si>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</si>
  <si>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</si>
  <si>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</si>
  <si>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</si>
  <si>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</si>
  <si>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</si>
  <si>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</si>
  <si>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</si>
  <si>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</si>
  <si>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</si>
  <si>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</si>
  <si>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</si>
  <si>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</si>
  <si>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</si>
  <si>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</si>
  <si>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</si>
  <si>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</si>
  <si>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</si>
  <si>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</si>
  <si>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</si>
  <si>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</si>
  <si>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</si>
  <si>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</si>
  <si>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</si>
  <si>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</si>
  <si>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</si>
  <si>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</si>
  <si>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</si>
  <si>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</si>
  <si>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</si>
  <si>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</si>
  <si>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</si>
  <si>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</si>
  <si>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</si>
  <si>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</si>
  <si>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</si>
  <si>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</si>
  <si>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</si>
  <si>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</si>
  <si>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</si>
  <si>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</si>
  <si>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</si>
  <si>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</si>
  <si>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</si>
  <si>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</si>
  <si>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</si>
  <si>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</si>
  <si>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</si>
  <si>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</si>
  <si>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</si>
  <si>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</si>
  <si>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</si>
  <si>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</si>
  <si>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</si>
  <si>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</si>
  <si>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</si>
  <si>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</si>
  <si>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</si>
  <si>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</si>
  <si>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</si>
  <si>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</si>
  <si>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</si>
  <si>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</si>
  <si>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</si>
  <si>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</si>
  <si>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</si>
  <si>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</si>
  <si>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</si>
  <si>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</si>
  <si>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</si>
  <si>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</si>
  <si>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</si>
  <si>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</si>
  <si>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</si>
  <si>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</si>
  <si>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</si>
  <si>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</si>
  <si>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</si>
  <si>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</si>
  <si>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</si>
  <si>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</si>
  <si>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</si>
  <si>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</si>
  <si>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</si>
  <si>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</si>
  <si>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</si>
  <si>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</si>
  <si>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</si>
  <si>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</si>
  <si>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</si>
  <si>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</si>
  <si>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</si>
  <si>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</si>
  <si>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</si>
  <si>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</si>
  <si>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</si>
  <si>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</si>
  <si>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</si>
  <si>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</si>
  <si>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</si>
  <si>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</si>
  <si>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</si>
  <si>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</si>
  <si>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</si>
  <si>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</si>
  <si>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</si>
  <si>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</si>
  <si>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</si>
  <si>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</si>
  <si>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</si>
  <si>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</si>
  <si>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</si>
  <si>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</si>
  <si>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</si>
  <si>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</si>
  <si>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</si>
  <si>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</si>
  <si>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</si>
  <si>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</si>
  <si>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</si>
  <si>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</si>
  <si>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</si>
  <si>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</si>
  <si>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</si>
  <si>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</si>
  <si>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</si>
  <si>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</si>
  <si>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</si>
  <si>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</si>
  <si>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</si>
  <si>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</si>
  <si>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</si>
  <si>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</si>
  <si>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</si>
  <si>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</si>
  <si>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</si>
  <si>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</si>
  <si>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</si>
  <si>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</si>
  <si>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</si>
  <si>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</si>
  <si>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</si>
  <si>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</si>
  <si>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</si>
  <si>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</si>
  <si>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</si>
  <si>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</si>
  <si>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</si>
  <si>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</si>
  <si>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</si>
  <si>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</si>
  <si>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</si>
  <si>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</si>
  <si>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</si>
  <si>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</si>
  <si>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</si>
  <si>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</si>
  <si>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</si>
  <si>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</si>
  <si>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</si>
  <si>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</si>
  <si>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</si>
  <si>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</si>
  <si>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</si>
  <si>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</si>
  <si>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</si>
  <si>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</si>
  <si>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</si>
  <si>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</si>
  <si>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</si>
  <si>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</si>
  <si>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</si>
  <si>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</si>
  <si>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</si>
  <si>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</si>
  <si>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</si>
  <si>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</si>
  <si>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</si>
  <si>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</si>
  <si>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</si>
  <si>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</si>
  <si>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</si>
  <si>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</si>
  <si>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</si>
  <si>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</si>
  <si>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</si>
  <si>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</si>
  <si>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</si>
  <si>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</si>
  <si>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</si>
  <si>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</si>
  <si>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</si>
  <si>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</si>
  <si>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</si>
  <si>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</si>
  <si>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</si>
  <si>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</si>
  <si>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</si>
  <si>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</si>
  <si>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</si>
  <si>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</si>
  <si>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</si>
  <si>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</si>
  <si>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</si>
  <si>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</si>
  <si>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</si>
  <si>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</si>
  <si>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</si>
  <si>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</si>
  <si>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</si>
  <si>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</si>
  <si>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</si>
  <si>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</si>
  <si>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</si>
  <si>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</si>
  <si>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</si>
  <si>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</si>
  <si>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</si>
  <si>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</si>
  <si>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</si>
  <si>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</si>
  <si>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</si>
  <si>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</si>
  <si>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</si>
  <si>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</si>
  <si>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</si>
  <si>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</si>
  <si>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</si>
  <si>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</si>
  <si>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</si>
  <si>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</si>
  <si>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</si>
  <si>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</si>
  <si>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</si>
  <si>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</si>
  <si>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</si>
  <si>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</si>
  <si>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</si>
  <si>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</si>
  <si>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</si>
  <si>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</si>
  <si>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</si>
  <si>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</si>
  <si>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</si>
  <si>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</si>
  <si>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</si>
  <si>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</si>
  <si>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</si>
  <si>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</si>
  <si>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</si>
  <si>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</si>
  <si>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</si>
  <si>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</si>
  <si>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</si>
  <si>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</si>
  <si>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</si>
  <si>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</si>
  <si>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</si>
  <si>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</si>
  <si>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</si>
  <si>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</si>
  <si>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</si>
  <si>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</si>
  <si>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</si>
  <si>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</si>
  <si>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</si>
  <si>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</si>
  <si>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</si>
  <si>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</si>
  <si>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</si>
  <si>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</si>
  <si>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</si>
  <si>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</si>
  <si>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</si>
  <si>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</si>
  <si>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</si>
  <si>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</si>
  <si>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</si>
  <si>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</si>
  <si>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</si>
  <si>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</si>
  <si>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</si>
  <si>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</si>
  <si>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</si>
  <si>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</si>
  <si>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</si>
  <si>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</si>
  <si>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</si>
  <si>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</si>
  <si>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</si>
  <si>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</si>
  <si>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</si>
  <si>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</si>
  <si>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</si>
  <si>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</si>
  <si>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</si>
  <si>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</si>
  <si>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</si>
  <si>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</si>
  <si>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</si>
  <si>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</si>
  <si>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</si>
  <si>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</si>
  <si>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</si>
  <si>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</si>
  <si>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</si>
  <si>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</si>
  <si>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</si>
  <si>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</si>
  <si>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</si>
  <si>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</si>
  <si>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</si>
  <si>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</si>
  <si>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</si>
  <si>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</si>
  <si>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</si>
  <si>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</si>
  <si>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</si>
  <si>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</si>
  <si>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</si>
  <si>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</si>
  <si>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</si>
  <si>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</si>
  <si>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</si>
  <si>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</si>
  <si>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</si>
  <si>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</si>
  <si>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</si>
  <si>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</si>
  <si>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</si>
  <si>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</si>
  <si>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</si>
  <si>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</si>
  <si>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</si>
  <si>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</si>
  <si>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</si>
  <si>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</si>
  <si>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</si>
  <si>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</si>
  <si>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</si>
  <si>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</si>
  <si>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</si>
  <si>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</si>
  <si>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</si>
  <si>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</si>
  <si>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</si>
  <si>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</si>
  <si>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</si>
  <si>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</si>
  <si>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</si>
  <si>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</si>
  <si>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</si>
  <si>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</si>
  <si>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</si>
  <si>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</si>
  <si>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</si>
  <si>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</si>
  <si>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</si>
  <si>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</si>
  <si>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</si>
  <si>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</si>
  <si>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</si>
  <si>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</si>
  <si>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</si>
  <si>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</si>
  <si>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</si>
  <si>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</si>
  <si>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</si>
  <si>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</si>
  <si>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</si>
  <si>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</si>
  <si>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</si>
  <si>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</si>
  <si>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</si>
  <si>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</si>
  <si>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</si>
  <si>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</si>
  <si>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</si>
  <si>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</si>
  <si>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</si>
  <si>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</si>
  <si>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</si>
  <si>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</si>
  <si>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</si>
  <si>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</si>
  <si>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</si>
  <si>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</si>
  <si>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</si>
  <si>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</si>
  <si>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</si>
  <si>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</si>
  <si>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</si>
  <si>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</si>
  <si>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</si>
  <si>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</si>
  <si>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</si>
  <si>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</si>
  <si>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</si>
  <si>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</si>
  <si>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</si>
  <si>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</si>
  <si>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</si>
  <si>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</si>
  <si>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</si>
  <si>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</si>
  <si>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</si>
  <si>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</si>
  <si>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</si>
  <si>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</si>
  <si>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</si>
  <si>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</si>
  <si>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</si>
  <si>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</si>
  <si>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</si>
  <si>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</si>
  <si>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</si>
  <si>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</si>
  <si>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</si>
  <si>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</si>
  <si>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</si>
  <si>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</si>
  <si>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</si>
  <si>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</si>
  <si>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</si>
  <si>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</si>
  <si>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</si>
  <si>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</si>
  <si>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</si>
  <si>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</si>
  <si>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</si>
  <si>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</si>
  <si>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</si>
  <si>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</si>
  <si>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</si>
  <si>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</si>
  <si>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</si>
  <si>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</si>
  <si>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</si>
  <si>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</si>
  <si>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</si>
  <si>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</si>
  <si>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</si>
  <si>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</si>
  <si>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</si>
  <si>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</si>
  <si>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</si>
  <si>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</si>
  <si>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</si>
  <si>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</si>
  <si>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</si>
  <si>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</si>
  <si>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</si>
  <si>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</si>
  <si>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</si>
  <si>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</si>
  <si>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</si>
  <si>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</si>
  <si>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</si>
  <si>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</si>
  <si>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</si>
  <si>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</si>
  <si>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</si>
  <si>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</si>
  <si>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</si>
  <si>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</si>
  <si>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</si>
  <si>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</si>
  <si>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</si>
  <si>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</si>
  <si>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</si>
  <si>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</si>
  <si>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</si>
  <si>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</si>
  <si>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</si>
  <si>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</si>
  <si>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</si>
  <si>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</si>
  <si>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</si>
  <si>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</si>
  <si>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</si>
  <si>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</si>
  <si>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</si>
  <si>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</si>
  <si>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</si>
  <si>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</si>
  <si>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</si>
  <si>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</si>
  <si>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</si>
  <si>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</si>
  <si>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</si>
  <si>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</si>
  <si>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</si>
  <si>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</si>
  <si>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</si>
  <si>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</si>
  <si>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</si>
  <si>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</si>
  <si>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</si>
  <si>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</si>
  <si>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</si>
  <si>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</si>
  <si>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</si>
  <si>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</si>
  <si>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</si>
  <si>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</si>
  <si>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</si>
  <si>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</si>
  <si>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</si>
  <si>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</si>
  <si>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</si>
  <si>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</si>
  <si>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</si>
  <si>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</si>
  <si>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</si>
  <si>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</si>
  <si>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</si>
  <si>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</si>
  <si>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</si>
  <si>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</si>
  <si>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</si>
  <si>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</si>
  <si>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</si>
  <si>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</si>
  <si>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</si>
  <si>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</si>
  <si>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</si>
  <si>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</si>
  <si>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</si>
  <si>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</si>
  <si>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</si>
  <si>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</si>
  <si>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</si>
  <si>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</si>
  <si>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</si>
  <si>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</si>
  <si>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</si>
  <si>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</si>
  <si>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</si>
  <si>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</si>
  <si>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</si>
  <si>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</si>
  <si>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</si>
  <si>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</si>
  <si>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</si>
  <si>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</si>
  <si>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</si>
  <si>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</si>
  <si>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</si>
  <si>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</si>
  <si>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</si>
  <si>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</si>
  <si>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</si>
  <si>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</si>
  <si>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</si>
  <si>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</si>
  <si>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</si>
  <si>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</si>
  <si>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</si>
  <si>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</si>
  <si>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</si>
  <si>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</si>
  <si>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</si>
  <si>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</si>
  <si>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</si>
  <si>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</si>
  <si>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</si>
  <si>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</si>
  <si>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</si>
  <si>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</si>
  <si>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</si>
  <si>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</si>
  <si>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</si>
  <si>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</si>
  <si>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</si>
  <si>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</si>
  <si>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</si>
  <si>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</si>
  <si>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</si>
  <si>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</si>
  <si>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</si>
  <si>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</si>
  <si>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</si>
  <si>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</si>
  <si>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</si>
  <si>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</si>
  <si>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</si>
  <si>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</si>
  <si>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</si>
  <si>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</si>
  <si>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</si>
  <si>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</si>
  <si>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</si>
  <si>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</si>
  <si>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</si>
  <si>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</si>
  <si>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</si>
  <si>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</si>
  <si>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</si>
  <si>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</si>
  <si>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</si>
  <si>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</si>
  <si>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</si>
  <si>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</si>
  <si>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</si>
  <si>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</si>
  <si>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</si>
  <si>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</si>
  <si>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</si>
  <si>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</si>
  <si>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</si>
  <si>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</si>
  <si>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</si>
  <si>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</si>
  <si>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</si>
  <si>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</si>
  <si>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</si>
  <si>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</si>
  <si>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</si>
  <si>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</si>
  <si>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</si>
  <si>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</si>
  <si>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</si>
  <si>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</si>
  <si>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</si>
  <si>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</si>
  <si>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</si>
  <si>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</si>
  <si>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</si>
  <si>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</si>
  <si>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</si>
  <si>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</si>
  <si>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</si>
  <si>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</si>
  <si>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</si>
  <si>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</si>
  <si>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</si>
  <si>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</si>
  <si>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</si>
  <si>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</si>
  <si>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</si>
  <si>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</si>
  <si>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</si>
  <si>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</si>
  <si>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</si>
  <si>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</si>
  <si>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</si>
  <si>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</si>
  <si>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</si>
  <si>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</si>
  <si>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</si>
  <si>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</si>
  <si>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</si>
  <si>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</si>
  <si>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</si>
  <si>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</si>
  <si>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</si>
  <si>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</si>
  <si>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</si>
  <si>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</si>
  <si>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</si>
  <si>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</si>
  <si>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</si>
  <si>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</si>
  <si>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</si>
  <si>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</si>
  <si>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</si>
  <si>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</si>
  <si>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</si>
  <si>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</si>
  <si>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</si>
  <si>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</si>
  <si>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</si>
  <si>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</si>
  <si>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</si>
  <si>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</si>
  <si>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</si>
  <si>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</si>
  <si>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</si>
  <si>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</si>
  <si>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</si>
  <si>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</si>
  <si>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</si>
  <si>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</si>
  <si>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</si>
  <si>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</si>
  <si>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</si>
  <si>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</si>
  <si>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</si>
  <si>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</si>
  <si>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</si>
  <si>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</si>
  <si>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</si>
  <si>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</si>
  <si>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</si>
  <si>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</si>
  <si>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</si>
  <si>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</si>
  <si>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</si>
  <si>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</si>
  <si>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</si>
  <si>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</si>
  <si>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</si>
  <si>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</si>
  <si>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</si>
  <si>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</si>
  <si>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</si>
  <si>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</si>
  <si>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</si>
  <si>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</si>
  <si>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</si>
  <si>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</si>
  <si>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</si>
  <si>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</si>
  <si>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</si>
  <si>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</si>
  <si>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</si>
  <si>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</si>
  <si>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</si>
  <si>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</si>
  <si>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</si>
  <si>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</si>
  <si>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</si>
  <si>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</si>
  <si>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</si>
  <si>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</si>
  <si>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</si>
  <si>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</si>
  <si>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</si>
  <si>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</si>
  <si>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</si>
  <si>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</si>
  <si>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</si>
  <si>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</si>
  <si>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</si>
  <si>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</si>
  <si>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</si>
  <si>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</si>
  <si>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</si>
  <si>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</si>
  <si>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</si>
  <si>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</si>
  <si>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</si>
  <si>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</si>
  <si>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</si>
  <si>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</si>
  <si>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</si>
  <si>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</si>
  <si>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</si>
  <si>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</si>
  <si>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</si>
  <si>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</si>
  <si>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</si>
  <si>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</si>
  <si>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</si>
  <si>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</si>
  <si>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</si>
  <si>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</si>
  <si>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</si>
  <si>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</si>
  <si>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</si>
  <si>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</si>
  <si>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</si>
  <si>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</si>
  <si>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</si>
  <si>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</si>
  <si>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</si>
  <si>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</si>
  <si>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</si>
  <si>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</si>
  <si>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</si>
  <si>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</si>
  <si>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</si>
  <si>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</si>
  <si>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</si>
  <si>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</si>
  <si>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</si>
  <si>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</si>
  <si>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</si>
  <si>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</si>
  <si>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</si>
  <si>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</si>
  <si>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</si>
  <si>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</si>
  <si>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</si>
  <si>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</si>
  <si>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</si>
  <si>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</si>
  <si>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</si>
  <si>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</si>
  <si>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</si>
  <si>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</si>
  <si>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</si>
  <si>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</si>
  <si>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</si>
  <si>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</si>
  <si>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</si>
  <si>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</si>
  <si>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</si>
  <si>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</si>
  <si>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</si>
  <si>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</si>
  <si>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</si>
  <si>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</si>
  <si>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</si>
  <si>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</si>
  <si>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</si>
  <si>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</si>
  <si>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</si>
  <si>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</si>
  <si>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</si>
  <si>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</si>
  <si>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</si>
  <si>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</si>
  <si>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</si>
  <si>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</si>
  <si>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</si>
  <si>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</si>
  <si>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</si>
  <si>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</si>
  <si>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</si>
  <si>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</si>
  <si>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</si>
  <si>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</si>
  <si>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</si>
  <si>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</si>
  <si>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</si>
  <si>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</si>
  <si>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</si>
  <si>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</si>
  <si>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</si>
  <si>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</si>
  <si>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</si>
  <si>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</si>
  <si>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</si>
  <si>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</si>
  <si>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</si>
  <si>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</si>
  <si>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</si>
  <si>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</si>
  <si>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</si>
  <si>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</si>
  <si>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</si>
  <si>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</si>
  <si>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</si>
  <si>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</si>
  <si>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</si>
  <si>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</si>
  <si>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</si>
  <si>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</si>
  <si>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</si>
  <si>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</si>
  <si>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</si>
  <si>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</si>
  <si>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</si>
  <si>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</si>
  <si>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</si>
  <si>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</si>
  <si>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</si>
  <si>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</si>
  <si>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</si>
  <si>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</si>
  <si>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</si>
  <si>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</si>
  <si>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</si>
  <si>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</si>
  <si>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</si>
  <si>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</si>
  <si>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</si>
  <si>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</si>
  <si>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</si>
  <si>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</si>
  <si>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</si>
  <si>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</si>
  <si>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</si>
  <si>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</si>
  <si>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</si>
  <si>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</si>
  <si>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</si>
  <si>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</si>
  <si>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</si>
  <si>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</si>
  <si>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</si>
  <si>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</si>
  <si>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</si>
  <si>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</si>
  <si>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</si>
  <si>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</si>
  <si>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</si>
  <si>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</si>
  <si>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</si>
  <si>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</si>
  <si>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</si>
  <si>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</si>
  <si>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</si>
  <si>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</si>
  <si>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</si>
  <si>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</si>
  <si>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</si>
  <si>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</si>
  <si>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</si>
  <si>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</si>
  <si>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</si>
  <si>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</si>
  <si>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</si>
  <si>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</si>
  <si>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</si>
  <si>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</si>
  <si>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</si>
  <si>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</si>
  <si>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</si>
  <si>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</si>
  <si>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</si>
  <si>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</si>
  <si>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</si>
  <si>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</si>
  <si>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</si>
  <si>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</si>
  <si>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</si>
  <si>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</si>
  <si>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</si>
  <si>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</si>
  <si>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</si>
  <si>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</si>
  <si>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</si>
  <si>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</si>
  <si>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</si>
  <si>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</si>
  <si>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</si>
  <si>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</si>
  <si>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</si>
  <si>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</si>
  <si>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</si>
  <si>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</si>
  <si>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</si>
  <si>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</si>
  <si>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</si>
  <si>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</si>
  <si>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</si>
  <si>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</si>
  <si>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</si>
  <si>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</si>
  <si>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</si>
  <si>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</si>
  <si>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</si>
  <si>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</si>
  <si>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</si>
  <si>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</si>
  <si>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</si>
  <si>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</si>
  <si>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</si>
  <si>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</si>
  <si>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</si>
  <si>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</si>
  <si>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</si>
  <si>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</si>
  <si>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</si>
  <si>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</si>
  <si>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</si>
  <si>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</si>
  <si>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</si>
  <si>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</si>
  <si>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</si>
  <si>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</si>
  <si>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</si>
  <si>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</si>
  <si>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</si>
  <si>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</si>
  <si>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</si>
  <si>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</si>
  <si>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</si>
  <si>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</si>
  <si>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</si>
  <si>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</si>
  <si>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</si>
  <si>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</si>
  <si>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</si>
  <si>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</si>
  <si>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</si>
  <si>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</si>
  <si>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</si>
  <si>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</si>
  <si>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</si>
  <si>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</si>
  <si>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</si>
  <si>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</si>
  <si>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</si>
  <si>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</si>
  <si>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</si>
  <si>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</si>
  <si>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</si>
  <si>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</si>
  <si>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</si>
  <si>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</si>
  <si>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</si>
  <si>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</si>
  <si>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</si>
  <si>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</si>
  <si>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</si>
  <si>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</si>
  <si>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</si>
  <si>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</si>
  <si>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</si>
  <si>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</si>
  <si>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</si>
  <si>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</si>
  <si>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</si>
  <si>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</si>
  <si>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</si>
  <si>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</si>
  <si>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</si>
  <si>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</si>
  <si>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</si>
  <si>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</si>
  <si>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</si>
  <si>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</si>
  <si>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</si>
  <si>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</si>
  <si>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</si>
  <si>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</si>
  <si>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</si>
  <si>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</si>
  <si>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</si>
  <si>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</si>
  <si>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</si>
  <si>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</si>
  <si>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</si>
  <si>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</si>
  <si>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</si>
  <si>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</si>
  <si>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</si>
  <si>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</si>
  <si>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</si>
  <si>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</si>
  <si>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</si>
  <si>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</si>
  <si>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</si>
  <si>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</si>
  <si>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</si>
  <si>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</si>
  <si>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</si>
  <si>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</si>
  <si>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</si>
  <si>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</si>
  <si>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</si>
  <si>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</si>
  <si>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</si>
  <si>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</si>
  <si>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</si>
  <si>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</si>
  <si>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</si>
  <si>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</si>
  <si>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</si>
  <si>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</si>
  <si>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</si>
  <si>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</si>
  <si>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</si>
  <si>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</si>
  <si>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</si>
  <si>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</si>
  <si>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</si>
  <si>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</si>
  <si>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</si>
  <si>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</si>
  <si>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</si>
  <si>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</si>
  <si>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</si>
  <si>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</si>
  <si>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</si>
  <si>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</si>
  <si>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</si>
  <si>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</si>
  <si>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</si>
  <si>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</si>
  <si>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</si>
  <si>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</si>
  <si>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</si>
  <si>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</si>
  <si>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</si>
  <si>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</si>
  <si>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</si>
  <si>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</si>
  <si>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</si>
  <si>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</si>
  <si>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</si>
  <si>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</si>
  <si>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</si>
  <si>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</si>
  <si>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</si>
  <si>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</si>
  <si>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</si>
  <si>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</si>
  <si>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</si>
  <si>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</si>
  <si>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</si>
  <si>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</si>
  <si>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</si>
  <si>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</si>
  <si>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</si>
  <si>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</si>
  <si>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</si>
  <si>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</si>
  <si>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</si>
  <si>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</si>
  <si>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</si>
  <si>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</si>
  <si>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</si>
  <si>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</si>
  <si>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</si>
  <si>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</si>
  <si>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</si>
  <si>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</si>
  <si>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</si>
  <si>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</si>
  <si>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</si>
  <si>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</si>
  <si>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</si>
  <si>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</si>
  <si>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</si>
  <si>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</si>
  <si>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</si>
  <si>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</si>
  <si>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</si>
  <si>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</si>
  <si>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</si>
  <si>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</si>
  <si>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</si>
  <si>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</si>
  <si>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</si>
  <si>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</si>
  <si>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</si>
  <si>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</si>
  <si>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</si>
  <si>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</si>
  <si>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</si>
  <si>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</si>
  <si>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</si>
  <si>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</si>
  <si>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</si>
  <si>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</si>
  <si>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</si>
  <si>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</si>
  <si>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</si>
  <si>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</si>
  <si>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</si>
  <si>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</si>
  <si>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</si>
  <si>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</si>
  <si>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</si>
  <si>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</si>
  <si>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</si>
  <si>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</si>
  <si>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</si>
  <si>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</si>
  <si>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</si>
  <si>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</si>
  <si>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</si>
  <si>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</si>
  <si>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</si>
  <si>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</si>
  <si>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</si>
  <si>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</si>
  <si>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</si>
  <si>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</si>
  <si>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</si>
  <si>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</si>
  <si>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</si>
  <si>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</si>
  <si>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</si>
  <si>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</si>
  <si>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</si>
  <si>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</si>
  <si>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</si>
  <si>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</si>
  <si>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</si>
  <si>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</si>
  <si>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</si>
  <si>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</si>
  <si>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</si>
  <si>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</si>
  <si>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</si>
  <si>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</si>
  <si>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</si>
  <si>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</si>
  <si>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</si>
  <si>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</si>
  <si>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</si>
  <si>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</si>
  <si>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</si>
  <si>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</si>
  <si>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</si>
  <si>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</si>
  <si>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</si>
  <si>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</si>
  <si>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</si>
  <si>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</si>
  <si>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</si>
  <si>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</si>
  <si>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</si>
  <si>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</si>
  <si>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</si>
  <si>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</si>
  <si>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</si>
  <si>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</si>
  <si>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</si>
  <si>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</si>
  <si>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</si>
  <si>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</si>
  <si>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</si>
  <si>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</si>
  <si>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</si>
  <si>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</si>
  <si>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</si>
  <si>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</si>
  <si>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</si>
  <si>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</si>
  <si>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</si>
  <si>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</si>
  <si>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</si>
  <si>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</si>
  <si>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</si>
  <si>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</si>
  <si>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</si>
  <si>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</si>
  <si>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</si>
  <si>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</si>
  <si>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</si>
  <si>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</si>
  <si>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</si>
  <si>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</si>
  <si>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</si>
  <si>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</si>
  <si>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</si>
  <si>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</si>
  <si>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</si>
  <si>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</si>
  <si>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</si>
  <si>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</si>
  <si>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</si>
  <si>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</si>
  <si>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</si>
  <si>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</si>
  <si>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</si>
  <si>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</si>
  <si>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</si>
  <si>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</si>
  <si>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</si>
  <si>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</si>
  <si>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</si>
  <si>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</si>
  <si>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</si>
  <si>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</si>
  <si>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</si>
  <si>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</si>
  <si>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</si>
  <si>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</si>
  <si>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</si>
  <si>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</si>
  <si>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</si>
  <si>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</si>
  <si>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</si>
  <si>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</si>
  <si>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</si>
  <si>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</si>
  <si>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</si>
  <si>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</si>
  <si>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</si>
  <si>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</si>
  <si>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</si>
  <si>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</si>
  <si>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</si>
  <si>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</si>
  <si>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</si>
  <si>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</si>
  <si>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</si>
  <si>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</si>
  <si>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</si>
  <si>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</si>
  <si>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</si>
  <si>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</si>
  <si>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</si>
  <si>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</si>
  <si>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</si>
  <si>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</si>
  <si>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</si>
  <si>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</si>
  <si>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</si>
  <si>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</si>
  <si>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</si>
  <si>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</si>
  <si>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</si>
  <si>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</si>
  <si>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</si>
  <si>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</si>
  <si>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</si>
  <si>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</si>
  <si>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</si>
  <si>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</si>
  <si>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</si>
  <si>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</si>
  <si>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</si>
  <si>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</si>
  <si>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</si>
  <si>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</si>
  <si>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</si>
  <si>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</si>
  <si>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</si>
  <si>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</si>
  <si>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</si>
  <si>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</si>
  <si>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</si>
  <si>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</si>
  <si>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</si>
  <si>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</si>
  <si>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</si>
  <si>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</si>
  <si>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</si>
  <si>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</si>
  <si>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</si>
  <si>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</si>
  <si>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</si>
  <si>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</si>
  <si>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</si>
  <si>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</si>
  <si>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</si>
  <si>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</si>
  <si>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</si>
  <si>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</si>
  <si>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</si>
  <si>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</si>
  <si>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</si>
  <si>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</si>
  <si>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</si>
  <si>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</si>
  <si>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</si>
  <si>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</si>
  <si>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</si>
  <si>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</si>
  <si>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</si>
  <si>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</si>
  <si>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</si>
  <si>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</si>
  <si>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</si>
  <si>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</si>
  <si>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</si>
  <si>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</si>
  <si>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</si>
  <si>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</si>
  <si>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</si>
  <si>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</si>
  <si>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</si>
  <si>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</si>
  <si>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</si>
  <si>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</si>
  <si>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</si>
  <si>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</si>
  <si>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</si>
  <si>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</si>
  <si>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</si>
  <si>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</si>
  <si>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</si>
  <si>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</si>
  <si>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</si>
  <si>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</si>
  <si>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</si>
  <si>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</si>
  <si>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</si>
  <si>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</si>
  <si>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</si>
  <si>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</si>
  <si>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</si>
  <si>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</si>
  <si>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</si>
  <si>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</si>
  <si>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</si>
  <si>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</si>
  <si>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</si>
  <si>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</si>
  <si>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</si>
  <si>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</si>
  <si>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</si>
  <si>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</si>
  <si>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</si>
  <si>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</si>
  <si>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</si>
  <si>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</si>
  <si>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</si>
  <si>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</si>
  <si>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</si>
  <si>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</si>
  <si>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</si>
  <si>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</si>
  <si>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</si>
  <si>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</si>
  <si>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</si>
  <si>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</si>
  <si>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</si>
  <si>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</si>
  <si>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</si>
  <si>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</si>
  <si>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</si>
  <si>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</si>
  <si>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</si>
  <si>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</si>
  <si>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</si>
  <si>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</si>
  <si>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</si>
  <si>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</si>
  <si>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</si>
  <si>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</si>
  <si>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</si>
  <si>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</si>
  <si>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</si>
  <si>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</si>
  <si>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</si>
  <si>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</si>
  <si>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</si>
  <si>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</si>
  <si>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</si>
  <si>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</si>
  <si>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</si>
  <si>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</si>
  <si>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</si>
  <si>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</si>
  <si>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</si>
  <si>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</si>
  <si>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</si>
  <si>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</si>
  <si>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</si>
  <si>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</si>
  <si>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</si>
  <si>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</si>
  <si>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</si>
  <si>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</si>
  <si>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</si>
  <si>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</si>
  <si>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</si>
  <si>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</si>
  <si>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</si>
  <si>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</si>
  <si>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</si>
  <si>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</si>
  <si>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</si>
  <si>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</si>
  <si>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</si>
  <si>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</si>
  <si>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</si>
  <si>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</si>
  <si>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</si>
  <si>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</si>
  <si>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</si>
  <si>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</si>
  <si>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</si>
  <si>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</si>
  <si>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</si>
  <si>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</si>
  <si>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</si>
  <si>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</si>
  <si>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</si>
  <si>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</si>
  <si>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</si>
  <si>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</si>
  <si>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</si>
  <si>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</si>
  <si>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</si>
  <si>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</si>
  <si>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</si>
  <si>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</si>
  <si>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</si>
  <si>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</si>
  <si>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</si>
  <si>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</si>
  <si>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</si>
  <si>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</si>
  <si>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</si>
  <si>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</si>
  <si>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</si>
  <si>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</si>
  <si>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</si>
  <si>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</si>
  <si>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</si>
  <si>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</si>
  <si>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</si>
  <si>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</si>
  <si>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</si>
  <si>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</si>
  <si>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</si>
  <si>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</si>
  <si>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</si>
  <si>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</si>
  <si>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</si>
  <si>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</si>
  <si>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</si>
  <si>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</si>
  <si>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</si>
  <si>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</si>
  <si>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</si>
  <si>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</si>
  <si>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</si>
  <si>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</si>
  <si>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</si>
  <si>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</si>
  <si>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</si>
  <si>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</si>
  <si>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</si>
  <si>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</si>
  <si>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</si>
  <si>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</si>
  <si>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</si>
  <si>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</si>
  <si>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</si>
  <si>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</si>
  <si>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</si>
  <si>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</si>
  <si>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</si>
  <si>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</si>
  <si>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</si>
  <si>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</si>
  <si>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</si>
  <si>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</si>
  <si>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</si>
  <si>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</si>
  <si>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</si>
  <si>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</si>
  <si>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</si>
  <si>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</si>
  <si>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</si>
  <si>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</si>
  <si>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</si>
  <si>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</si>
  <si>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</si>
  <si>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</si>
  <si>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</si>
  <si>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</si>
  <si>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</si>
  <si>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</si>
  <si>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</si>
  <si>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</si>
  <si>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</si>
  <si>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</si>
  <si>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</si>
  <si>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</si>
  <si>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</si>
  <si>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</si>
  <si>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</si>
  <si>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</si>
  <si>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</si>
  <si>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</si>
  <si>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</si>
  <si>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</si>
  <si>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</si>
  <si>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</si>
  <si>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</si>
  <si>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</si>
  <si>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</si>
  <si>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</si>
  <si>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</si>
  <si>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</si>
  <si>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</si>
  <si>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</si>
  <si>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</si>
  <si>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</si>
  <si>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</si>
  <si>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</si>
  <si>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</si>
  <si>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</si>
  <si>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</si>
  <si>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</si>
  <si>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</si>
  <si>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</si>
  <si>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</si>
  <si>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</si>
  <si>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</si>
  <si>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</si>
  <si>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</si>
  <si>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</si>
  <si>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</si>
  <si>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</si>
  <si>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</si>
  <si>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</si>
  <si>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</si>
  <si>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</si>
  <si>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</si>
  <si>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</si>
  <si>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</si>
  <si>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</si>
  <si>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</si>
  <si>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</si>
  <si>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</si>
  <si>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</si>
  <si>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</si>
  <si>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</si>
  <si>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</si>
  <si>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</si>
  <si>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</si>
  <si>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</si>
  <si>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</si>
  <si>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</si>
  <si>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</si>
  <si>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</si>
  <si>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</si>
  <si>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</si>
  <si>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</si>
  <si>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</si>
  <si>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</si>
  <si>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</si>
  <si>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</si>
  <si>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</si>
  <si>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</si>
  <si>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</si>
  <si>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</si>
  <si>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</si>
  <si>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</si>
  <si>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</si>
  <si>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</si>
  <si>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</si>
  <si>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</si>
  <si>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</si>
  <si>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</si>
  <si>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</si>
  <si>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</si>
  <si>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</si>
  <si>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</si>
  <si>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</si>
  <si>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</si>
  <si>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</si>
  <si>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</si>
  <si>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</si>
  <si>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</si>
  <si>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</si>
  <si>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</si>
  <si>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</si>
  <si>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</si>
  <si>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</si>
  <si>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</si>
  <si>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</si>
  <si>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</si>
  <si>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</si>
  <si>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</si>
  <si>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</si>
  <si>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</si>
  <si>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</si>
  <si>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</si>
  <si>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</si>
  <si>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</si>
  <si>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</si>
  <si>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</si>
  <si>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</si>
  <si>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</si>
  <si>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</si>
  <si>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</si>
  <si>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</si>
  <si>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</si>
  <si>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</si>
  <si>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</si>
  <si>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</si>
  <si>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</si>
  <si>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</si>
  <si>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</si>
  <si>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</si>
  <si>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</si>
  <si>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</si>
  <si>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</si>
  <si>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</si>
  <si>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</si>
  <si>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</si>
  <si>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</si>
  <si>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</si>
  <si>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</si>
  <si>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</si>
  <si>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</si>
  <si>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</si>
  <si>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</si>
  <si>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</si>
  <si>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</si>
  <si>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</si>
  <si>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</si>
  <si>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</si>
  <si>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</si>
  <si>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</si>
  <si>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</si>
  <si>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</si>
  <si>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</si>
  <si>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</si>
  <si>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</si>
  <si>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</si>
  <si>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</si>
  <si>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</si>
  <si>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</si>
  <si>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</si>
  <si>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</si>
  <si>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</si>
  <si>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</si>
  <si>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</si>
  <si>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</si>
  <si>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</si>
  <si>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</si>
  <si>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</si>
  <si>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</si>
  <si>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</si>
  <si>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</si>
  <si>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</si>
  <si>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</si>
  <si>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</si>
  <si>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</si>
  <si>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</si>
  <si>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</si>
  <si>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</si>
  <si>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</si>
  <si>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</si>
  <si>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</si>
  <si>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</si>
  <si>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</si>
  <si>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</si>
  <si>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</si>
  <si>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</si>
  <si>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</si>
  <si>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</si>
  <si>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</si>
  <si>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</si>
  <si>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</si>
  <si>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</si>
  <si>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</si>
  <si>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</si>
  <si>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</si>
  <si>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</si>
  <si>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</si>
  <si>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</si>
  <si>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</si>
  <si>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</si>
  <si>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</si>
  <si>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</si>
  <si>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</si>
  <si>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</si>
  <si>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</si>
  <si>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</si>
  <si>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</si>
  <si>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</si>
  <si>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</si>
  <si>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</si>
  <si>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</si>
  <si>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</si>
  <si>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</si>
  <si>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</si>
  <si>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</si>
  <si>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</si>
  <si>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</si>
  <si>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</si>
  <si>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</si>
  <si>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</si>
  <si>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</si>
  <si>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</si>
  <si>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</si>
  <si>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</si>
  <si>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</si>
  <si>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</si>
  <si>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</si>
  <si>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</si>
  <si>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</si>
  <si>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</si>
  <si>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</si>
  <si>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</si>
  <si>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</si>
  <si>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</si>
  <si>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</si>
  <si>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</si>
  <si>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</si>
  <si>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</si>
  <si>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</si>
  <si>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</si>
  <si>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</si>
  <si>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</si>
  <si>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</si>
  <si>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</si>
  <si>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</si>
  <si>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</si>
  <si>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</si>
  <si>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</si>
  <si>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</si>
  <si>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</si>
  <si>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</si>
  <si>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</si>
  <si>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</si>
  <si>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</si>
  <si>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</si>
  <si>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</si>
  <si>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</si>
  <si>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</si>
  <si>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</si>
  <si>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</si>
  <si>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</si>
  <si>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</si>
  <si>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</si>
  <si>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</si>
  <si>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</si>
  <si>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</si>
  <si>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</si>
  <si>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</si>
  <si>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</si>
  <si>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</si>
  <si>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</si>
  <si>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</si>
  <si>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</si>
  <si>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</si>
  <si>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</si>
  <si>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</si>
  <si>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</si>
  <si>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</si>
  <si>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</si>
  <si>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</si>
  <si>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</si>
  <si>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</si>
  <si>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</si>
  <si>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</si>
  <si>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</si>
  <si>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</si>
  <si>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</si>
  <si>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</si>
  <si>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</si>
  <si>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</si>
  <si>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</si>
  <si>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</si>
  <si>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</si>
  <si>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</si>
  <si>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</si>
  <si>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</si>
  <si>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</si>
  <si>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</si>
  <si>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</si>
  <si>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</si>
  <si>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</si>
  <si>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</si>
  <si>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</si>
  <si>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</si>
  <si>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</si>
  <si>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</si>
  <si>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</si>
  <si>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</si>
  <si>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</si>
  <si>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</si>
  <si>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</si>
  <si>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</si>
  <si>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</si>
  <si>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</si>
  <si>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</si>
  <si>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</si>
  <si>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</si>
  <si>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</si>
  <si>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</si>
  <si>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</si>
  <si>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</si>
  <si>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</si>
  <si>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</si>
  <si>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</si>
  <si>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</si>
  <si>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</si>
  <si>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</si>
  <si>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</si>
  <si>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</si>
  <si>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</si>
  <si>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</si>
  <si>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</si>
  <si>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</si>
  <si>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</si>
  <si>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</si>
  <si>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</si>
  <si>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</si>
  <si>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</si>
  <si>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</si>
  <si>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</si>
  <si>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</si>
  <si>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</si>
  <si>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</si>
  <si>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</si>
  <si>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</si>
  <si>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</si>
  <si>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</si>
  <si>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</si>
  <si>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</si>
  <si>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</si>
  <si>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</si>
  <si>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</si>
  <si>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</si>
  <si>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</si>
  <si>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</si>
  <si>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</si>
  <si>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</si>
  <si>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</si>
  <si>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</si>
  <si>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</si>
  <si>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</si>
  <si>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</si>
  <si>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</si>
  <si>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</si>
  <si>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</si>
  <si>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</si>
  <si>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</si>
  <si>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</si>
  <si>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</si>
  <si>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</si>
  <si>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</si>
  <si>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</si>
  <si>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</si>
  <si>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</si>
  <si>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</si>
  <si>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</si>
  <si>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</si>
  <si>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</si>
  <si>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</si>
  <si>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</si>
  <si>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</si>
  <si>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</si>
  <si>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</si>
  <si>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</si>
  <si>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</si>
  <si>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</si>
  <si>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</si>
  <si>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</si>
  <si>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</si>
  <si>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</si>
  <si>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</si>
  <si>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</si>
  <si>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</si>
  <si>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</si>
  <si>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</si>
  <si>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</si>
  <si>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</si>
  <si>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</si>
  <si>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</si>
  <si>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</si>
  <si>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</si>
  <si>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</si>
  <si>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</si>
  <si>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</si>
  <si>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</si>
  <si>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</si>
  <si>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</si>
  <si>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</si>
  <si>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</si>
  <si>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</si>
  <si>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</si>
  <si>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</si>
  <si>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</si>
  <si>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</si>
  <si>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</si>
  <si>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</si>
  <si>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</si>
  <si>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</si>
  <si>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</si>
  <si>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</si>
  <si>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</si>
  <si>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</si>
  <si>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</si>
  <si>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</si>
  <si>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</si>
  <si>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</si>
  <si>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</si>
  <si>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</si>
  <si>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</si>
  <si>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</si>
  <si>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</si>
  <si>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</si>
  <si>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</si>
  <si>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</si>
  <si>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</si>
  <si>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</si>
  <si>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</si>
  <si>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</si>
  <si>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</si>
  <si>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</si>
  <si>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</si>
  <si>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</si>
  <si>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</si>
  <si>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</si>
  <si>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</si>
  <si>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</si>
  <si>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</si>
  <si>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</si>
  <si>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</si>
  <si>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</si>
  <si>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</si>
  <si>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</si>
  <si>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</si>
  <si>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</si>
  <si>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</si>
  <si>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</si>
  <si>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</si>
  <si>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</si>
  <si>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</si>
  <si>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</si>
  <si>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</si>
  <si>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</si>
  <si>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</si>
  <si>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</si>
  <si>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</si>
  <si>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</si>
  <si>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</si>
  <si>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</si>
  <si>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</si>
  <si>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</si>
  <si>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</si>
  <si>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</si>
  <si>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</si>
  <si>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</si>
  <si>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</si>
  <si>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</si>
  <si>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</si>
  <si>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</si>
  <si>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</si>
  <si>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</si>
  <si>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</si>
  <si>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</si>
  <si>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</si>
  <si>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</si>
  <si>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</si>
  <si>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</si>
  <si>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</si>
  <si>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</si>
  <si>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</si>
  <si>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</si>
  <si>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</si>
  <si>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</si>
  <si>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</si>
  <si>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</si>
  <si>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</si>
  <si>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</si>
  <si>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</si>
  <si>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</si>
  <si>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</si>
  <si>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</si>
  <si>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</si>
  <si>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</si>
  <si>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</si>
  <si>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</si>
  <si>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</si>
  <si>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</si>
  <si>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</si>
  <si>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</si>
  <si>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</si>
  <si>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</si>
  <si>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</si>
  <si>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</si>
  <si>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</si>
  <si>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</si>
  <si>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</si>
  <si>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</si>
  <si>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</si>
  <si>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</si>
  <si>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</si>
  <si>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</si>
  <si>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</si>
  <si>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</si>
  <si>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</si>
  <si>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</si>
  <si>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</si>
  <si>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</si>
  <si>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</si>
  <si>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</si>
  <si>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</si>
  <si>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</si>
  <si>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</si>
  <si>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</si>
  <si>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</si>
  <si>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</si>
  <si>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</si>
  <si>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</si>
  <si>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</si>
  <si>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</si>
  <si>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</si>
  <si>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</si>
  <si>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</si>
  <si>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</si>
  <si>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</si>
  <si>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</si>
  <si>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</si>
  <si>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</si>
  <si>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</si>
  <si>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</si>
  <si>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</si>
  <si>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</si>
  <si>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</si>
  <si>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</si>
  <si>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</si>
  <si>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</si>
  <si>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</si>
  <si>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</si>
  <si>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</si>
  <si>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</si>
  <si>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</si>
  <si>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</si>
  <si>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</si>
  <si>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</si>
  <si>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</si>
  <si>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</si>
  <si>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</si>
  <si>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</si>
  <si>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</si>
  <si>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</si>
  <si>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</si>
  <si>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</si>
  <si>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</si>
  <si>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</si>
  <si>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</si>
  <si>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</si>
  <si>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</si>
  <si>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</si>
  <si>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</si>
  <si>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</si>
  <si>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</si>
  <si>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</si>
  <si>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</si>
  <si>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</si>
  <si>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</si>
  <si>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</si>
  <si>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</si>
  <si>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</si>
  <si>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</si>
  <si>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</si>
  <si>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</si>
  <si>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</si>
  <si>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</si>
  <si>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</si>
  <si>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</si>
  <si>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</si>
  <si>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</si>
  <si>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</si>
  <si>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</si>
  <si>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</si>
  <si>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</si>
  <si>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</si>
  <si>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</si>
  <si>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</si>
  <si>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</si>
  <si>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</si>
  <si>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</si>
  <si>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</si>
  <si>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</si>
  <si>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</si>
  <si>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</si>
  <si>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</si>
  <si>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</si>
  <si>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</si>
  <si>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</si>
  <si>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</si>
  <si>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</si>
  <si>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</si>
  <si>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</si>
  <si>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</si>
  <si>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</si>
  <si>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</si>
  <si>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</si>
  <si>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</si>
  <si>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</si>
  <si>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</si>
  <si>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</si>
  <si>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</si>
  <si>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</si>
  <si>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</si>
  <si>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</si>
  <si>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</si>
  <si>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</si>
  <si>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</si>
  <si>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</si>
  <si>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</si>
  <si>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</si>
  <si>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</si>
  <si>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</si>
  <si>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</si>
  <si>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</si>
  <si>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</si>
  <si>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</si>
  <si>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</si>
  <si>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</si>
  <si>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</si>
  <si>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</si>
  <si>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</si>
  <si>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</si>
  <si>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</si>
  <si>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</si>
  <si>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</si>
  <si>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</si>
  <si>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</si>
  <si>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</si>
  <si>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</si>
  <si>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</si>
  <si>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</si>
  <si>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</si>
  <si>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</si>
  <si>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</si>
  <si>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</si>
  <si>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</si>
  <si>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</si>
  <si>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</si>
  <si>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</si>
  <si>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</si>
  <si>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</si>
  <si>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</si>
  <si>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</si>
  <si>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</si>
  <si>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</si>
  <si>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</si>
  <si>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</si>
  <si>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</si>
  <si>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</si>
  <si>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</si>
  <si>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</si>
  <si>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</si>
  <si>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</si>
  <si>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</si>
  <si>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</si>
  <si>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</si>
  <si>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</si>
  <si>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</si>
  <si>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</si>
  <si>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</si>
  <si>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</si>
  <si>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</si>
  <si>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</si>
  <si>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</si>
  <si>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</si>
  <si>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</si>
  <si>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</si>
  <si>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</si>
  <si>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</si>
  <si>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</si>
  <si>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</si>
  <si>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</si>
  <si>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</si>
  <si>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</si>
  <si>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</si>
  <si>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</si>
  <si>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</si>
  <si>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</si>
  <si>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</si>
  <si>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</si>
  <si>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</si>
  <si>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</si>
  <si>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</si>
  <si>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</si>
  <si>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</si>
  <si>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</si>
  <si>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</si>
  <si>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</si>
  <si>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</si>
  <si>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</si>
  <si>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</si>
  <si>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</si>
  <si>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</si>
  <si>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</si>
  <si>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</si>
  <si>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</si>
  <si>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</si>
  <si>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</si>
  <si>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</si>
  <si>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</si>
  <si>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</si>
  <si>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</si>
  <si>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</si>
  <si>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</si>
  <si>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</si>
  <si>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</si>
  <si>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</si>
  <si>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</si>
  <si>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</si>
  <si>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</si>
  <si>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</si>
  <si>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</si>
  <si>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</si>
  <si>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</si>
  <si>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</si>
  <si>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</si>
  <si>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</si>
  <si>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</si>
  <si>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</si>
  <si>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</si>
  <si>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</si>
  <si>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</si>
  <si>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</si>
  <si>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</si>
  <si>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</si>
  <si>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</si>
  <si>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</si>
  <si>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</si>
  <si>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</si>
  <si>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</si>
  <si>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</si>
  <si>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</si>
  <si>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</si>
  <si>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</si>
  <si>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</si>
  <si>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</si>
  <si>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</si>
  <si>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</si>
  <si>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</si>
  <si>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</si>
  <si>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</si>
  <si>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</si>
  <si>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</si>
  <si>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</si>
  <si>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</si>
  <si>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</si>
  <si>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</si>
  <si>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</si>
  <si>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</si>
  <si>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</si>
  <si>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</si>
  <si>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</si>
  <si>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</si>
  <si>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</si>
  <si>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</si>
  <si>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</si>
  <si>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</si>
  <si>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</si>
  <si>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</si>
  <si>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</si>
  <si>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</si>
  <si>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</si>
  <si>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</si>
  <si>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</si>
  <si>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</si>
  <si>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</si>
  <si>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</si>
  <si>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</si>
  <si>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</si>
  <si>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</si>
  <si>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</si>
  <si>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</si>
  <si>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</si>
  <si>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</si>
  <si>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</si>
  <si>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</si>
  <si>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</si>
  <si>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</si>
  <si>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</si>
  <si>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</si>
  <si>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</si>
  <si>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</si>
  <si>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</si>
  <si>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</si>
  <si>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</si>
  <si>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</si>
  <si>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</si>
  <si>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</si>
  <si>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</si>
  <si>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</si>
  <si>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</si>
  <si>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</si>
  <si>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</si>
  <si>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</si>
  <si>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</si>
  <si>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</si>
  <si>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</si>
  <si>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</si>
  <si>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</si>
  <si>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</si>
  <si>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</si>
  <si>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</si>
  <si>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</si>
  <si>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</si>
  <si>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</si>
  <si>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</si>
  <si>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</si>
  <si>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</si>
  <si>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</si>
  <si>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</si>
  <si>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</si>
  <si>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</si>
  <si>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</si>
  <si>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</si>
  <si>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</si>
  <si>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</si>
  <si>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</si>
  <si>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</si>
  <si>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</si>
  <si>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</si>
  <si>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</si>
  <si>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</si>
  <si>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</si>
  <si>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</si>
  <si>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</si>
  <si>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</si>
  <si>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</si>
  <si>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</si>
  <si>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</si>
  <si>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</si>
  <si>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</si>
  <si>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</si>
  <si>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</si>
  <si>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</si>
  <si>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</si>
  <si>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</si>
  <si>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</si>
  <si>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</si>
  <si>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</si>
  <si>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</si>
  <si>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</si>
  <si>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</si>
  <si>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</si>
  <si>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</si>
  <si>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</si>
  <si>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</si>
  <si>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</si>
  <si>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</si>
  <si>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</si>
  <si>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</si>
  <si>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</si>
  <si>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</si>
  <si>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</si>
  <si>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</si>
  <si>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</si>
  <si>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</si>
  <si>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</si>
  <si>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</si>
  <si>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</si>
  <si>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</si>
  <si>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</si>
  <si>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</si>
  <si>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</si>
  <si>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</si>
  <si>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</si>
  <si>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</si>
  <si>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</si>
  <si>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</si>
  <si>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</si>
  <si>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</si>
  <si>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</si>
  <si>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</si>
  <si>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</si>
  <si>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</si>
  <si>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</si>
  <si>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</si>
  <si>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</si>
  <si>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</si>
  <si>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</si>
  <si>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</si>
  <si>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</si>
  <si>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</si>
  <si>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</si>
  <si>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</si>
  <si>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</si>
  <si>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</si>
  <si>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</si>
  <si>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</si>
  <si>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</si>
  <si>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</si>
  <si>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</si>
  <si>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</si>
  <si>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</si>
  <si>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</si>
  <si>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</si>
  <si>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</si>
  <si>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</si>
  <si>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</si>
  <si>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</si>
  <si>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</si>
  <si>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</si>
  <si>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</si>
  <si>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</si>
  <si>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</si>
  <si>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</si>
  <si>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</si>
  <si>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</si>
  <si>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</si>
  <si>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</si>
  <si>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</si>
  <si>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</si>
  <si>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</si>
  <si>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</si>
  <si>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</si>
  <si>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</si>
  <si>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</si>
  <si>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</si>
  <si>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</si>
  <si>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</si>
  <si>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</si>
  <si>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</si>
  <si>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</si>
  <si>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</si>
  <si>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</si>
  <si>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</si>
  <si>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</si>
  <si>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</si>
  <si>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</si>
  <si>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</si>
  <si>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</si>
  <si>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</si>
  <si>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</si>
  <si>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</si>
  <si>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</si>
  <si>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</si>
  <si>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</si>
  <si>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</si>
  <si>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</si>
  <si>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</si>
  <si>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</si>
  <si>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</si>
  <si>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</si>
  <si>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</si>
  <si>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</si>
  <si>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</si>
  <si>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</si>
  <si>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</si>
  <si>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</si>
  <si>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</si>
  <si>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</si>
  <si>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</si>
  <si>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</si>
  <si>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</si>
  <si>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</si>
  <si>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</si>
  <si>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</si>
  <si>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</si>
  <si>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</si>
  <si>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</si>
  <si>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</si>
  <si>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</si>
  <si>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</si>
  <si>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</si>
  <si>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</si>
  <si>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</si>
  <si>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</si>
  <si>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</si>
  <si>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</si>
  <si>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</si>
  <si>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</si>
  <si>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</si>
  <si>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</si>
  <si>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</si>
  <si>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</si>
  <si>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</si>
  <si>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</si>
  <si>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</si>
  <si>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</si>
  <si>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</si>
  <si>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</si>
  <si>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</si>
  <si>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</si>
  <si>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</si>
  <si>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</si>
  <si>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</si>
  <si>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</si>
  <si>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</si>
  <si>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</si>
  <si>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</si>
  <si>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</si>
  <si>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</si>
  <si>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</si>
  <si>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</si>
  <si>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</si>
  <si>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</si>
  <si>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</si>
  <si>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</si>
  <si>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</si>
  <si>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</si>
  <si>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</si>
  <si>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</si>
  <si>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</si>
  <si>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</si>
  <si>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</si>
  <si>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</si>
  <si>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</si>
  <si>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</si>
  <si>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</si>
  <si>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</si>
  <si>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</si>
  <si>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</si>
  <si>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</si>
  <si>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</si>
  <si>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</si>
  <si>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</si>
  <si>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</si>
  <si>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</si>
  <si>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</si>
  <si>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</si>
  <si>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</si>
  <si>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</si>
  <si>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</si>
  <si>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</si>
  <si>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</si>
  <si>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</si>
  <si>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</si>
  <si>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</si>
  <si>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</si>
  <si>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</si>
  <si>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</si>
  <si>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</si>
  <si>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</si>
  <si>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</si>
  <si>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</si>
  <si>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</si>
  <si>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</si>
  <si>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</si>
  <si>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</si>
  <si>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</si>
  <si>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</si>
  <si>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</si>
  <si>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</si>
  <si>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</si>
  <si>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</si>
  <si>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</si>
  <si>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</si>
  <si>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</si>
  <si>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</si>
  <si>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</si>
  <si>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</si>
  <si>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</si>
  <si>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</si>
  <si>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</si>
  <si>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</si>
  <si>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</si>
  <si>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</si>
  <si>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</si>
  <si>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</si>
  <si>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</si>
  <si>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</si>
  <si>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</si>
  <si>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</si>
  <si>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</si>
  <si>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</si>
  <si>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</si>
  <si>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</si>
  <si>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</si>
  <si>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</si>
  <si>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</si>
  <si>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</si>
  <si>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</si>
  <si>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</si>
  <si>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</si>
  <si>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</si>
  <si>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</si>
  <si>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</si>
  <si>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</si>
  <si>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</si>
  <si>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</si>
  <si>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</si>
  <si>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</si>
  <si>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</si>
  <si>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</si>
  <si>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</si>
  <si>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</si>
  <si>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</si>
  <si>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</si>
  <si>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</si>
  <si>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</si>
  <si>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</si>
  <si>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</si>
  <si>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</si>
  <si>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</si>
  <si>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</si>
  <si>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</si>
  <si>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</si>
  <si>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</si>
  <si>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</si>
  <si>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</si>
  <si>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</si>
  <si>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</si>
  <si>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</si>
  <si>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</si>
  <si>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</si>
  <si>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</si>
  <si>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</si>
  <si>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</si>
  <si>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</si>
  <si>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</si>
  <si>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</si>
  <si>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</si>
  <si>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</si>
  <si>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</si>
  <si>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</si>
  <si>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</si>
  <si>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</si>
  <si>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</si>
  <si>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</si>
  <si>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</si>
  <si>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</si>
  <si>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</si>
  <si>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</si>
  <si>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</si>
  <si>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</si>
  <si>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</si>
  <si>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</si>
  <si>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</si>
  <si>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</si>
  <si>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</si>
  <si>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</si>
  <si>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</si>
  <si>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</si>
  <si>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</si>
  <si>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</si>
  <si>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</si>
  <si>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</si>
  <si>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</si>
  <si>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</si>
  <si>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</si>
  <si>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</si>
  <si>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</si>
  <si>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</si>
  <si>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</si>
  <si>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</si>
  <si>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</si>
  <si>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</si>
  <si>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</si>
  <si>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</si>
  <si>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</si>
  <si>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</si>
  <si>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</si>
  <si>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</si>
  <si>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</si>
  <si>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</si>
  <si>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</si>
  <si>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</si>
  <si>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</si>
  <si>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</si>
  <si>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</si>
  <si>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</si>
  <si>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</si>
  <si>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</si>
  <si>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</si>
  <si>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</si>
  <si>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</si>
  <si>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</si>
  <si>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</si>
  <si>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</si>
  <si>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</si>
  <si>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</si>
  <si>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</si>
  <si>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</si>
  <si>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</si>
  <si>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</si>
  <si>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</si>
  <si>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</si>
  <si>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</si>
  <si>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</si>
  <si>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</si>
  <si>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</si>
  <si>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</si>
  <si>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</si>
  <si>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</si>
  <si>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</si>
  <si>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</si>
  <si>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</si>
  <si>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</si>
  <si>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</si>
  <si>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</si>
  <si>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</si>
  <si>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</si>
  <si>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</si>
  <si>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</si>
  <si>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</si>
  <si>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</si>
  <si>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</si>
  <si>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</si>
  <si>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</si>
  <si>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</si>
  <si>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</si>
  <si>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</si>
  <si>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</si>
  <si>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</si>
  <si>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</si>
  <si>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</si>
  <si>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</si>
  <si>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</si>
  <si>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</si>
  <si>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</si>
  <si>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</si>
  <si>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</si>
  <si>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</si>
  <si>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</si>
  <si>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</si>
  <si>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</si>
  <si>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</si>
  <si>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</si>
  <si>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</si>
  <si>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</si>
  <si>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</si>
  <si>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</si>
  <si>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</si>
  <si>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</si>
  <si>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</si>
  <si>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</si>
  <si>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</si>
  <si>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</si>
  <si>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</si>
  <si>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</si>
  <si>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</si>
  <si>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</si>
  <si>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</si>
  <si>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</si>
  <si>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</si>
  <si>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</si>
  <si>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</si>
  <si>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</si>
  <si>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</si>
  <si>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</si>
  <si>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</si>
  <si>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</si>
  <si>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</si>
  <si>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</si>
  <si>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</si>
  <si>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</si>
  <si>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</si>
  <si>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</si>
  <si>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</si>
  <si>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</si>
  <si>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</si>
  <si>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</si>
  <si>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</si>
  <si>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</si>
  <si>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</si>
  <si>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</si>
  <si>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</si>
  <si>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</si>
  <si>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</si>
  <si>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</si>
  <si>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</si>
  <si>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</si>
  <si>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</si>
  <si>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</si>
  <si>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</si>
  <si>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</si>
  <si>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</si>
  <si>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</si>
  <si>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</si>
  <si>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</si>
  <si>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</si>
  <si>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</si>
  <si>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</si>
  <si>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</si>
  <si>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</si>
  <si>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</si>
  <si>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</si>
  <si>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</si>
  <si>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</si>
  <si>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</si>
  <si>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</si>
  <si>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</si>
  <si>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</si>
  <si>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</si>
  <si>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</si>
  <si>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</si>
  <si>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</si>
  <si>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</si>
  <si>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</si>
  <si>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</si>
  <si>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</si>
  <si>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</si>
  <si>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</si>
  <si>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</si>
  <si>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</si>
  <si>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</si>
  <si>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</si>
  <si>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</si>
  <si>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</si>
  <si>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</si>
  <si>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</si>
  <si>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</si>
  <si>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</si>
  <si>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</si>
  <si>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</si>
  <si>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</si>
  <si>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</si>
  <si>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</si>
  <si>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</si>
  <si>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</si>
  <si>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</si>
  <si>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</si>
  <si>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</si>
  <si>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</si>
  <si>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</si>
  <si>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</si>
  <si>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</si>
  <si>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</si>
  <si>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</si>
  <si>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</si>
  <si>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</si>
  <si>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</si>
  <si>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</si>
  <si>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</si>
  <si>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</si>
  <si>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</si>
  <si>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</si>
  <si>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</si>
  <si>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</si>
  <si>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</si>
  <si>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</si>
  <si>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</si>
  <si>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</si>
  <si>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</si>
  <si>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</si>
  <si>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</si>
  <si>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</si>
  <si>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</si>
  <si>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</si>
  <si>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</si>
  <si>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</si>
  <si>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</si>
  <si>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</si>
  <si>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</si>
  <si>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</si>
  <si>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</si>
  <si>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</si>
  <si>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</si>
  <si>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</si>
  <si>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</si>
  <si>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</si>
  <si>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</si>
  <si>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</si>
  <si>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</si>
  <si>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</si>
  <si>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</si>
  <si>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</si>
  <si>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</si>
  <si>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</si>
  <si>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</si>
  <si>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</si>
  <si>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</si>
  <si>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</si>
  <si>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</si>
  <si>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</si>
  <si>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</si>
  <si>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</si>
  <si>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</si>
  <si>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</si>
  <si>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</si>
  <si>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</si>
  <si>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</si>
  <si>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</si>
  <si>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</si>
  <si>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</si>
  <si>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</si>
  <si>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</si>
  <si>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</si>
  <si>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</si>
  <si>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</si>
  <si>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</si>
  <si>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</si>
  <si>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</si>
  <si>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</si>
  <si>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</si>
  <si>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</si>
  <si>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</si>
  <si>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</si>
  <si>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</si>
  <si>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</si>
  <si>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</si>
  <si>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</si>
  <si>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</si>
  <si>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</si>
  <si>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</si>
  <si>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</si>
  <si>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</si>
  <si>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</si>
  <si>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</si>
  <si>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</si>
  <si>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</si>
  <si>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</si>
  <si>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</si>
  <si>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</si>
  <si>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</si>
  <si>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</si>
  <si>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</si>
  <si>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</si>
  <si>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</si>
  <si>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</si>
  <si>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</si>
  <si>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</si>
  <si>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</si>
  <si>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</si>
  <si>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</si>
  <si>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</si>
  <si>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</si>
  <si>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</si>
  <si>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</si>
  <si>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</si>
  <si>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</si>
  <si>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</si>
  <si>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</si>
  <si>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</si>
  <si>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</si>
  <si>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</si>
  <si>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</si>
  <si>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</si>
  <si>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</si>
  <si>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</si>
  <si>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</si>
  <si>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</si>
  <si>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</si>
  <si>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</si>
  <si>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</si>
  <si>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</si>
  <si>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</si>
  <si>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</si>
  <si>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</si>
  <si>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</si>
  <si>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</si>
  <si>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</si>
  <si>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</si>
  <si>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</si>
  <si>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</si>
  <si>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</si>
  <si>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</si>
  <si>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</si>
  <si>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</si>
  <si>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</si>
  <si>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</si>
  <si>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</si>
  <si>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</si>
  <si>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</si>
  <si>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</si>
  <si>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</si>
  <si>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</si>
  <si>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</si>
  <si>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</si>
  <si>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</si>
  <si>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</si>
  <si>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</si>
  <si>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</si>
  <si>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</si>
  <si>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</si>
  <si>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</si>
  <si>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</si>
  <si>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</si>
  <si>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</si>
  <si>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</si>
  <si>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</si>
  <si>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</si>
  <si>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</si>
  <si>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</si>
  <si>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</si>
  <si>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</si>
  <si>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</si>
  <si>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</si>
  <si>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</si>
  <si>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</si>
  <si>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</si>
  <si>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</si>
  <si>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</si>
  <si>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</si>
  <si>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</si>
  <si>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</si>
  <si>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</si>
  <si>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</si>
  <si>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</si>
  <si>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</si>
  <si>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</si>
  <si>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</si>
  <si>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</si>
  <si>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</si>
  <si>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</si>
  <si>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</si>
  <si>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</si>
  <si>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</si>
  <si>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</si>
  <si>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</si>
  <si>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</si>
  <si>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</si>
  <si>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</si>
  <si>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</si>
  <si>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</si>
  <si>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</si>
  <si>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</si>
  <si>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</si>
  <si>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</si>
  <si>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</si>
  <si>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</si>
  <si>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</si>
  <si>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</si>
  <si>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</si>
  <si>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</si>
  <si>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</si>
  <si>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</si>
  <si>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</si>
  <si>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</si>
  <si>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</si>
  <si>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</si>
  <si>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</si>
  <si>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</si>
  <si>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</si>
  <si>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</si>
  <si>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</si>
  <si>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</si>
  <si>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</si>
  <si>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</si>
  <si>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</si>
  <si>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</si>
  <si>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</si>
  <si>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</si>
  <si>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</si>
  <si>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</si>
  <si>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</si>
  <si>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</si>
  <si>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</si>
  <si>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</si>
  <si>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</si>
  <si>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</si>
  <si>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</si>
  <si>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</si>
  <si>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</si>
  <si>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</si>
  <si>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</si>
  <si>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</si>
  <si>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</si>
  <si>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</si>
  <si>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</si>
  <si>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</si>
  <si>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</si>
  <si>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</si>
  <si>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</si>
  <si>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</si>
  <si>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</si>
  <si>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</si>
  <si>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</si>
  <si>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</si>
  <si>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</si>
  <si>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</si>
  <si>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</si>
  <si>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</si>
  <si>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</si>
  <si>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</si>
  <si>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</si>
  <si>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</si>
  <si>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</si>
  <si>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</si>
  <si>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</si>
  <si>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</si>
  <si>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</si>
  <si>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</si>
  <si>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</si>
  <si>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</si>
  <si>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</si>
  <si>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</si>
  <si>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</si>
  <si>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</si>
  <si>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</si>
  <si>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</si>
  <si>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</si>
  <si>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</si>
  <si>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</si>
  <si>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</si>
  <si>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</si>
  <si>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</si>
  <si>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</si>
  <si>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</si>
  <si>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</si>
  <si>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</si>
  <si>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</si>
  <si>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</si>
  <si>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</si>
  <si>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</si>
  <si>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</si>
  <si>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</si>
  <si>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</si>
  <si>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</si>
  <si>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</si>
  <si>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</si>
  <si>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</si>
  <si>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</si>
  <si>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</si>
  <si>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</si>
  <si>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</si>
  <si>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</si>
  <si>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</si>
  <si>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</si>
  <si>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</si>
  <si>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</si>
  <si>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</si>
  <si>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</si>
  <si>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</si>
  <si>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</si>
  <si>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</si>
  <si>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</si>
  <si>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</si>
  <si>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</si>
  <si>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</si>
  <si>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</si>
  <si>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</si>
  <si>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</si>
  <si>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</si>
  <si>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</si>
  <si>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</si>
  <si>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</si>
  <si>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</si>
  <si>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</si>
  <si>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</si>
  <si>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</si>
  <si>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</si>
  <si>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</si>
  <si>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</si>
  <si>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</si>
  <si>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</si>
  <si>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</si>
  <si>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</si>
  <si>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</si>
  <si>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</si>
  <si>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</si>
  <si>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</si>
  <si>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</si>
  <si>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</si>
  <si>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</si>
  <si>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</si>
  <si>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</si>
  <si>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</si>
  <si>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</si>
  <si>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</si>
  <si>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</si>
  <si>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</si>
  <si>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</si>
  <si>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</si>
  <si>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</si>
  <si>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</si>
  <si>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</si>
  <si>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</si>
  <si>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</si>
  <si>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</si>
  <si>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</si>
  <si>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</si>
  <si>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</si>
  <si>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</si>
  <si>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</si>
  <si>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</si>
  <si>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</si>
  <si>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</si>
  <si>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</si>
  <si>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</si>
  <si>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</si>
  <si>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</si>
  <si>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</si>
  <si>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</si>
  <si>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</si>
  <si>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</si>
  <si>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</si>
  <si>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</si>
  <si>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</si>
  <si>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</si>
  <si>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</si>
  <si>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</si>
  <si>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</si>
  <si>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</si>
  <si>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</si>
  <si>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</si>
  <si>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</si>
  <si>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</si>
  <si>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</si>
  <si>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</si>
  <si>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</si>
  <si>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</si>
  <si>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</si>
  <si>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</si>
  <si>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</si>
  <si>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</si>
  <si>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</si>
  <si>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</si>
  <si>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</si>
  <si>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</si>
  <si>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</si>
  <si>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</si>
  <si>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</si>
  <si>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</si>
  <si>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</si>
  <si>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</si>
  <si>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</si>
  <si>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</si>
  <si>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</si>
  <si>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</si>
  <si>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</si>
  <si>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</si>
  <si>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</si>
  <si>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</si>
  <si>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</si>
  <si>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</si>
  <si>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</si>
  <si>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</si>
  <si>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</si>
  <si>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</si>
  <si>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</si>
  <si>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</si>
  <si>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</si>
  <si>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</si>
  <si>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</si>
  <si>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</si>
  <si>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</si>
  <si>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</si>
  <si>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</si>
  <si>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</si>
  <si>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</si>
  <si>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</si>
  <si>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</si>
  <si>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</si>
  <si>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</si>
  <si>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</si>
  <si>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</si>
  <si>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</si>
  <si>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</si>
  <si>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</si>
  <si>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</si>
  <si>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</si>
  <si>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</si>
  <si>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</si>
  <si>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</si>
  <si>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</si>
  <si>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</si>
  <si>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</si>
  <si>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</si>
  <si>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</si>
  <si>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</si>
  <si>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</si>
  <si>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</si>
  <si>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</si>
  <si>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</si>
  <si>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</si>
  <si>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</si>
  <si>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</si>
  <si>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</si>
  <si>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</si>
  <si>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</si>
  <si>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</si>
  <si>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</si>
  <si>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</si>
  <si>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</si>
  <si>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</si>
  <si>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</si>
  <si>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</si>
  <si>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</si>
  <si>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</si>
  <si>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</si>
  <si>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</si>
  <si>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</si>
  <si>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</si>
  <si>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</si>
  <si>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</si>
  <si>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</si>
  <si>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</si>
  <si>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</si>
  <si>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</si>
  <si>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</si>
  <si>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</si>
  <si>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</si>
  <si>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</si>
  <si>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</si>
  <si>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</si>
  <si>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</si>
  <si>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</si>
  <si>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</si>
  <si>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</si>
  <si>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</si>
  <si>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</si>
  <si>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</si>
  <si>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</si>
  <si>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</si>
  <si>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</si>
  <si>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</si>
  <si>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</si>
  <si>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</si>
  <si>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</si>
  <si>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</si>
  <si>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</si>
  <si>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</si>
  <si>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</si>
  <si>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</si>
  <si>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</si>
  <si>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</si>
  <si>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</si>
  <si>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</si>
  <si>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</si>
  <si>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</si>
  <si>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</si>
  <si>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</si>
  <si>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</si>
  <si>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</si>
  <si>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</si>
  <si>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</si>
  <si>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</si>
  <si>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</si>
  <si>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</si>
  <si>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</si>
  <si>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</si>
  <si>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</si>
  <si>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</si>
  <si>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</si>
  <si>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</si>
  <si>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</si>
  <si>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</si>
  <si>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</si>
  <si>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</si>
  <si>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</si>
  <si>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</si>
  <si>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</si>
  <si>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</si>
  <si>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</si>
  <si>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</si>
  <si>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</si>
  <si>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</si>
  <si>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</si>
  <si>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</si>
  <si>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</si>
  <si>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</si>
  <si>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</si>
  <si>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</si>
  <si>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</si>
  <si>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</si>
  <si>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</si>
  <si>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</si>
  <si>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</si>
  <si>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</si>
  <si>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</si>
  <si>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</si>
  <si>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</si>
  <si>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</si>
  <si>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</si>
  <si>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</si>
  <si>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</si>
  <si>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</si>
  <si>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</si>
  <si>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</si>
  <si>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</si>
  <si>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</si>
  <si>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</si>
  <si>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</si>
  <si>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</si>
  <si>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</si>
  <si>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</si>
  <si>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</si>
  <si>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</si>
  <si>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</si>
  <si>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</si>
  <si>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</si>
  <si>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</si>
  <si>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</si>
  <si>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</si>
  <si>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</si>
  <si>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</si>
  <si>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</si>
  <si>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</si>
  <si>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</si>
  <si>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</si>
  <si>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</si>
  <si>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</si>
  <si>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</si>
  <si>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</si>
  <si>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</si>
  <si>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</si>
  <si>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</si>
  <si>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</si>
  <si>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</si>
  <si>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</si>
  <si>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</si>
  <si>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</si>
  <si>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</si>
  <si>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</si>
  <si>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</si>
  <si>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</si>
  <si>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</si>
  <si>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</si>
  <si>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</si>
  <si>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</si>
  <si>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</si>
  <si>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</si>
  <si>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</si>
  <si>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</si>
  <si>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</si>
  <si>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</si>
  <si>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</si>
  <si>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</si>
  <si>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</si>
  <si>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</si>
  <si>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</si>
  <si>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</si>
  <si>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</si>
  <si>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</si>
  <si>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</si>
  <si>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</si>
  <si>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</si>
  <si>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</si>
  <si>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</si>
  <si>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</si>
  <si>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</si>
  <si>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</si>
  <si>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</si>
  <si>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</si>
  <si>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</si>
  <si>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</si>
  <si>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</si>
  <si>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</si>
  <si>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</si>
  <si>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</si>
  <si>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</si>
  <si>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</si>
  <si>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</si>
  <si>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</si>
  <si>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</si>
  <si>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</si>
  <si>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</si>
  <si>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</si>
  <si>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</si>
  <si>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</si>
  <si>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</si>
  <si>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</si>
  <si>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</si>
  <si>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</si>
  <si>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</si>
  <si>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</si>
  <si>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</si>
  <si>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</si>
  <si>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</si>
  <si>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</si>
  <si>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</si>
  <si>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</si>
  <si>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</si>
  <si>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</si>
  <si>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</si>
  <si>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</si>
  <si>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</si>
  <si>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</si>
  <si>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</si>
  <si>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</si>
  <si>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</si>
  <si>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</si>
  <si>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</si>
  <si>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</si>
  <si>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</si>
  <si>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</si>
  <si>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</si>
  <si>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</si>
  <si>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</si>
  <si>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</si>
  <si>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</si>
  <si>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</si>
  <si>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</si>
  <si>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</si>
  <si>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</si>
  <si>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</si>
  <si>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</si>
  <si>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</si>
  <si>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</si>
  <si>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</si>
  <si>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</si>
  <si>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</si>
  <si>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</si>
  <si>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</si>
  <si>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</si>
  <si>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</si>
  <si>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</si>
  <si>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</si>
  <si>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</si>
  <si>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</si>
  <si>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</si>
  <si>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</si>
  <si>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</si>
  <si>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</si>
  <si>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</si>
  <si>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</si>
  <si>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</si>
  <si>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</si>
  <si>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</si>
  <si>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</si>
  <si>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</si>
  <si>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</si>
  <si>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</si>
  <si>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</si>
  <si>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</si>
  <si>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</si>
  <si>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</si>
  <si>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</si>
  <si>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</si>
  <si>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</si>
  <si>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</si>
  <si>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</si>
  <si>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</si>
  <si>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</si>
  <si>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</si>
  <si>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</si>
  <si>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</si>
  <si>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</si>
  <si>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</si>
  <si>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</si>
  <si>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</si>
  <si>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</si>
  <si>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</si>
  <si>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</si>
  <si>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</si>
  <si>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</si>
  <si>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</si>
  <si>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</si>
  <si>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</si>
  <si>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</si>
  <si>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</si>
  <si>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</si>
  <si>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</si>
  <si>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</si>
  <si>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</si>
  <si>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</si>
  <si>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</si>
  <si>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</si>
  <si>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</si>
  <si>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</si>
  <si>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</si>
  <si>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</si>
  <si>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</si>
  <si>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</si>
  <si>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</si>
  <si>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</si>
  <si>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</si>
  <si>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</si>
  <si>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</si>
  <si>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</si>
  <si>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</si>
  <si>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</si>
  <si>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</si>
  <si>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</si>
  <si>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</si>
  <si>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</si>
  <si>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</si>
  <si>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</si>
  <si>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</si>
  <si>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</si>
  <si>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</si>
  <si>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</si>
  <si>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</si>
  <si>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</si>
  <si>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</si>
  <si>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</si>
  <si>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</si>
  <si>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</si>
  <si>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</si>
  <si>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</si>
  <si>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</si>
  <si>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</si>
  <si>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</si>
  <si>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</si>
  <si>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</si>
  <si>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</si>
  <si>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</si>
  <si>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</si>
  <si>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</si>
  <si>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</si>
  <si>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</si>
  <si>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</si>
  <si>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</si>
  <si>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</si>
  <si>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</si>
  <si>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</si>
  <si>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</si>
  <si>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</si>
  <si>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</si>
  <si>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</si>
  <si>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</si>
  <si>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</si>
  <si>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</si>
  <si>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</si>
  <si>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</si>
  <si>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</si>
  <si>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</si>
  <si>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</si>
  <si>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</si>
  <si>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</si>
  <si>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</si>
  <si>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</si>
  <si>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</si>
  <si>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</si>
  <si>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</si>
  <si>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</si>
  <si>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</si>
  <si>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</si>
  <si>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</si>
  <si>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</si>
  <si>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</si>
  <si>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</si>
  <si>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</si>
  <si>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</si>
  <si>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</si>
  <si>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</si>
  <si>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</si>
  <si>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</si>
  <si>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</si>
  <si>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</si>
  <si>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</si>
  <si>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</si>
  <si>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</si>
  <si>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</si>
  <si>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</si>
  <si>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</si>
  <si>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</si>
  <si>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</si>
  <si>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</si>
  <si>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</si>
  <si>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</si>
  <si>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</si>
  <si>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</si>
  <si>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</si>
  <si>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</si>
  <si>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</si>
  <si>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</si>
  <si>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</si>
  <si>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</si>
  <si>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</si>
  <si>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</si>
  <si>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</si>
  <si>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</si>
  <si>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</si>
  <si>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</si>
  <si>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</si>
  <si>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</si>
  <si>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</si>
  <si>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</si>
  <si>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</si>
  <si>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</si>
  <si>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</si>
  <si>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</si>
  <si>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</si>
  <si>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</si>
  <si>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</si>
  <si>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</si>
  <si>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</si>
  <si>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</si>
  <si>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</si>
  <si>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</si>
  <si>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</si>
  <si>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</si>
  <si>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</si>
  <si>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</si>
  <si>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</si>
  <si>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</si>
  <si>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</si>
  <si>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</si>
  <si>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</si>
  <si>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</si>
  <si>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</si>
  <si>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</si>
  <si>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</si>
  <si>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</si>
  <si>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</si>
  <si>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</si>
  <si>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</si>
  <si>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</si>
  <si>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</si>
  <si>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</si>
  <si>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</si>
  <si>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</si>
  <si>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</si>
  <si>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</si>
  <si>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</si>
  <si>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</si>
  <si>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</si>
  <si>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</si>
  <si>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</si>
  <si>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</si>
  <si>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</si>
  <si>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</si>
  <si>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</si>
  <si>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</si>
  <si>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</si>
  <si>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</si>
  <si>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</si>
  <si>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</si>
  <si>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</si>
  <si>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</si>
  <si>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</si>
  <si>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</si>
  <si>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</si>
  <si>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</si>
  <si>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</si>
  <si>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</si>
  <si>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</si>
  <si>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</si>
  <si>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</si>
  <si>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</si>
  <si>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</si>
  <si>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</si>
  <si>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</si>
  <si>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</si>
  <si>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</si>
  <si>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</si>
  <si>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</si>
  <si>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</si>
  <si>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</si>
  <si>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</si>
  <si>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</si>
  <si>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</si>
  <si>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</si>
  <si>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</si>
  <si>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</si>
  <si>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</si>
  <si>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</si>
  <si>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</si>
  <si>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</si>
  <si>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</si>
  <si>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</si>
  <si>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</si>
  <si>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</si>
  <si>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</si>
  <si>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</si>
  <si>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</si>
  <si>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</si>
  <si>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</si>
  <si>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</si>
  <si>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</si>
  <si>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</si>
  <si>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</si>
  <si>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</si>
  <si>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</si>
  <si>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</si>
  <si>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</si>
  <si>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</si>
  <si>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</si>
  <si>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</si>
  <si>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</si>
  <si>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</si>
  <si>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</si>
  <si>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</si>
  <si>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</si>
  <si>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</si>
  <si>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</si>
  <si>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</si>
  <si>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</si>
  <si>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</si>
  <si>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</si>
  <si>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</si>
  <si>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</si>
  <si>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</si>
  <si>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</si>
  <si>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</si>
  <si>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</si>
  <si>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</si>
  <si>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</si>
  <si>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</si>
  <si>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</si>
  <si>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</si>
  <si>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</si>
  <si>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</si>
  <si>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</si>
  <si>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</si>
  <si>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</si>
  <si>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</si>
  <si>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</si>
  <si>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</si>
  <si>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</si>
  <si>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</si>
  <si>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</si>
  <si>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</si>
  <si>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</si>
  <si>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</si>
  <si>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</si>
  <si>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</si>
  <si>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</si>
  <si>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</si>
  <si>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</si>
  <si>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</si>
  <si>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</si>
  <si>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</si>
  <si>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</si>
  <si>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</si>
  <si>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</si>
  <si>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</si>
  <si>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</si>
  <si>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</si>
  <si>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</si>
  <si>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</si>
  <si>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</si>
  <si>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</si>
  <si>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</si>
  <si>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</si>
  <si>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</si>
  <si>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</si>
  <si>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</si>
  <si>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</si>
  <si>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</si>
  <si>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</si>
  <si>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</si>
  <si>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</si>
  <si>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</si>
  <si>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</si>
  <si>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</si>
  <si>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</si>
  <si>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</si>
  <si>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</si>
  <si>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</si>
  <si>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</si>
  <si>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</si>
  <si>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</si>
  <si>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</si>
  <si>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</si>
  <si>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</si>
  <si>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</si>
  <si>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</si>
  <si>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</si>
  <si>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</si>
  <si>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</si>
  <si>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</si>
  <si>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</si>
  <si>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</si>
  <si>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</si>
  <si>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</si>
  <si>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</si>
  <si>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</si>
  <si>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</si>
  <si>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</si>
  <si>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</si>
  <si>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</si>
  <si>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</si>
  <si>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</si>
  <si>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</si>
  <si>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</si>
  <si>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</si>
  <si>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</si>
  <si>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</si>
  <si>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</si>
  <si>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</si>
  <si>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</si>
  <si>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</si>
  <si>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</si>
  <si>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</si>
  <si>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</si>
  <si>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</si>
  <si>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</si>
  <si>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</si>
  <si>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</si>
  <si>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</si>
  <si>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</si>
  <si>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</si>
  <si>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</si>
  <si>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</si>
  <si>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</si>
  <si>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</si>
  <si>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</si>
  <si>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</si>
  <si>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</si>
  <si>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</si>
  <si>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</si>
  <si>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</si>
  <si>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</si>
  <si>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</si>
  <si>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</si>
  <si>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</si>
  <si>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</si>
  <si>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</si>
  <si>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</si>
  <si>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</si>
  <si>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</si>
  <si>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</si>
  <si>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</si>
  <si>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</si>
  <si>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</si>
  <si>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</si>
  <si>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</si>
  <si>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</si>
  <si>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</si>
  <si>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</si>
  <si>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</si>
  <si>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</si>
  <si>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</si>
  <si>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</si>
  <si>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</si>
  <si>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</si>
  <si>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</si>
  <si>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</si>
  <si>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</si>
  <si>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</si>
  <si>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</si>
  <si>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</si>
  <si>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</si>
  <si>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</si>
  <si>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</si>
  <si>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</si>
  <si>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</si>
  <si>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</si>
  <si>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</si>
  <si>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</si>
  <si>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</si>
  <si>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</si>
  <si>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</si>
  <si>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</si>
  <si>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</si>
  <si>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</si>
  <si>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</si>
  <si>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</si>
  <si>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</si>
  <si>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</si>
  <si>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</si>
  <si>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</si>
  <si>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</si>
  <si>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</si>
  <si>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</si>
  <si>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</si>
  <si>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</si>
  <si>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</si>
  <si>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</si>
  <si>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</si>
  <si>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</si>
  <si>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</si>
  <si>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</si>
  <si>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</si>
  <si>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</si>
  <si>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</si>
  <si>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</si>
  <si>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</si>
  <si>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</si>
  <si>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</si>
  <si>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</si>
  <si>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</si>
  <si>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</si>
  <si>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</si>
  <si>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</si>
  <si>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</si>
  <si>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</si>
  <si>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</si>
  <si>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</si>
  <si>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</si>
  <si>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</si>
  <si>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</si>
  <si>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</si>
  <si>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</si>
  <si>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</si>
  <si>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</si>
  <si>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</si>
  <si>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</si>
  <si>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</si>
  <si>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</si>
  <si>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</si>
  <si>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</si>
  <si>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</si>
  <si>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</si>
  <si>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</si>
  <si>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</si>
  <si>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</si>
  <si>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</si>
  <si>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</si>
  <si>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</si>
  <si>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</si>
  <si>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</si>
  <si>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</si>
  <si>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</si>
  <si>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</si>
  <si>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</si>
  <si>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</si>
  <si>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</si>
  <si>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</si>
  <si>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</si>
  <si>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</si>
  <si>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</si>
  <si>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</si>
  <si>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</si>
  <si>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</si>
  <si>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</si>
  <si>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</si>
  <si>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</si>
  <si>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</si>
  <si>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</si>
  <si>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</si>
  <si>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</si>
  <si>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</si>
  <si>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</si>
  <si>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</si>
  <si>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</si>
  <si>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</si>
  <si>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</si>
  <si>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</si>
  <si>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</si>
  <si>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</si>
  <si>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</si>
  <si>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</si>
  <si>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</si>
  <si>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</si>
  <si>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</si>
  <si>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</si>
  <si>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</si>
  <si>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</si>
  <si>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</si>
  <si>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</si>
  <si>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</si>
  <si>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</si>
  <si>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</si>
  <si>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</si>
  <si>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</si>
  <si>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</si>
  <si>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</si>
  <si>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</si>
  <si>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</si>
  <si>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</si>
  <si>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</si>
  <si>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</si>
  <si>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</si>
  <si>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</si>
  <si>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</si>
  <si>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</si>
  <si>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</si>
  <si>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</si>
  <si>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</si>
  <si>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</si>
  <si>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</si>
  <si>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</si>
  <si>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</si>
  <si>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</si>
  <si>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</si>
  <si>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</si>
  <si>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</si>
  <si>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</si>
  <si>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</si>
  <si>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</si>
  <si>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</si>
  <si>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</si>
  <si>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</si>
  <si>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</si>
  <si>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</si>
  <si>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</si>
  <si>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</si>
  <si>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</si>
  <si>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</si>
  <si>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</si>
  <si>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</si>
  <si>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</si>
  <si>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</si>
  <si>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</si>
  <si>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</si>
  <si>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</si>
  <si>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</si>
  <si>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</si>
  <si>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</si>
  <si>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</si>
  <si>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</si>
  <si>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</si>
  <si>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</si>
  <si>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</si>
  <si>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</si>
  <si>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</si>
  <si>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</si>
  <si>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</si>
  <si>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</si>
  <si>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</si>
  <si>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</si>
  <si>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</si>
  <si>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</si>
  <si>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</si>
  <si>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</si>
  <si>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</si>
  <si>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</si>
  <si>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</si>
  <si>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</si>
  <si>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</si>
  <si>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</si>
  <si>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</si>
  <si>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</si>
  <si>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</si>
  <si>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</si>
  <si>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</si>
  <si>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</si>
  <si>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</si>
  <si>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</si>
  <si>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</si>
  <si>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</si>
  <si>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</si>
  <si>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</si>
  <si>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</si>
  <si>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</si>
  <si>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</si>
  <si>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</si>
  <si>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</si>
  <si>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</si>
  <si>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</si>
  <si>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</si>
  <si>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</si>
  <si>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</si>
  <si>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</si>
  <si>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</si>
  <si>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</si>
  <si>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</si>
  <si>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</si>
  <si>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</si>
  <si>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</si>
  <si>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</si>
  <si>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</si>
  <si>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</si>
  <si>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</si>
  <si>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</si>
  <si>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</si>
  <si>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</si>
  <si>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</si>
  <si>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</si>
  <si>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</si>
  <si>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</si>
  <si>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</si>
  <si>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</si>
  <si>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</si>
  <si>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</si>
  <si>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</si>
  <si>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</si>
  <si>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</si>
  <si>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</si>
  <si>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</si>
  <si>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</si>
  <si>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</si>
  <si>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</si>
  <si>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</si>
  <si>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</si>
  <si>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</si>
  <si>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</si>
  <si>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</si>
  <si>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</si>
  <si>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</si>
  <si>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</si>
  <si>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</si>
  <si>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</si>
  <si>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</si>
  <si>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</si>
  <si>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</si>
  <si>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</si>
  <si>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</si>
  <si>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</si>
  <si>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</si>
  <si>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</si>
  <si>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</si>
  <si>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</si>
  <si>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</si>
  <si>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</si>
  <si>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</si>
  <si>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</si>
  <si>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</si>
  <si>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</si>
  <si>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</si>
  <si>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</si>
  <si>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</si>
  <si>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</si>
  <si>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</si>
  <si>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</si>
  <si>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</si>
  <si>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</si>
  <si>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</si>
  <si>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</si>
  <si>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</si>
  <si>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</si>
  <si>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</si>
  <si>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</si>
  <si>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</si>
  <si>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</si>
  <si>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</si>
  <si>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</si>
  <si>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</si>
  <si>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</si>
  <si>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</si>
  <si>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</si>
  <si>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</si>
  <si>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</si>
  <si>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</si>
  <si>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</si>
  <si>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</si>
  <si>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</si>
  <si>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</si>
  <si>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</si>
  <si>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</si>
  <si>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</si>
  <si>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</si>
  <si>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</si>
  <si>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</si>
  <si>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</si>
  <si>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</si>
  <si>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</si>
  <si>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</si>
  <si>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</si>
  <si>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</si>
  <si>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</si>
  <si>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</si>
  <si>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</si>
  <si>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</si>
  <si>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</si>
  <si>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</si>
  <si>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</si>
  <si>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</si>
  <si>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</si>
  <si>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</si>
  <si>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</si>
  <si>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</si>
  <si>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</si>
  <si>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</si>
  <si>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</si>
  <si>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</si>
  <si>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</si>
  <si>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</si>
  <si>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</si>
  <si>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</si>
  <si>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</si>
  <si>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</si>
  <si>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</si>
  <si>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</si>
  <si>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</si>
  <si>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</si>
  <si>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</si>
  <si>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</si>
  <si>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</si>
  <si>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</si>
  <si>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</si>
  <si>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</si>
  <si>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</si>
  <si>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</si>
  <si>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</si>
  <si>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</si>
  <si>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</si>
  <si>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</si>
  <si>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</si>
  <si>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</si>
  <si>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</si>
  <si>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</si>
  <si>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</si>
  <si>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</si>
  <si>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</si>
  <si>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</si>
  <si>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</si>
  <si>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</si>
  <si>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</si>
  <si>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</si>
  <si>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</si>
  <si>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</si>
  <si>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</si>
  <si>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</si>
  <si>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</si>
  <si>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</si>
  <si>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</si>
  <si>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</si>
  <si>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</si>
  <si>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</si>
  <si>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</si>
  <si>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</si>
  <si>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</si>
  <si>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</si>
  <si>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</si>
  <si>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</si>
  <si>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</si>
  <si>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</si>
  <si>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</si>
  <si>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</si>
  <si>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</si>
  <si>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</si>
  <si>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</si>
  <si>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</si>
  <si>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</si>
  <si>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</si>
  <si>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</si>
  <si>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</si>
  <si>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</si>
  <si>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</si>
  <si>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</si>
  <si>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</si>
  <si>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</si>
  <si>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</si>
  <si>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</si>
  <si>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</si>
  <si>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</si>
  <si>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</si>
  <si>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</si>
  <si>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</si>
  <si>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</si>
  <si>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</si>
  <si>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</si>
  <si>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</si>
  <si>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</si>
  <si>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</si>
  <si>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</si>
  <si>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</si>
  <si>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</si>
  <si>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</si>
  <si>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</si>
  <si>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</si>
  <si>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</si>
  <si>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</si>
  <si>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</si>
  <si>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</si>
  <si>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</si>
  <si>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</si>
  <si>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</si>
  <si>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</si>
  <si>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</si>
  <si>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</si>
  <si>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</si>
  <si>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</si>
  <si>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</si>
  <si>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</si>
  <si>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</si>
  <si>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</si>
  <si>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</si>
  <si>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</si>
  <si>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</si>
  <si>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</si>
  <si>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</si>
  <si>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</si>
  <si>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</si>
  <si>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</si>
  <si>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</si>
  <si>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</si>
  <si>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</si>
  <si>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</si>
  <si>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</si>
  <si>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</si>
  <si>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</si>
  <si>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</si>
  <si>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</si>
  <si>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</si>
  <si>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</si>
  <si>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</si>
  <si>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</si>
  <si>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</si>
  <si>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</si>
  <si>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</si>
  <si>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</si>
  <si>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</si>
  <si>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</si>
  <si>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</si>
  <si>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</si>
  <si>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</si>
  <si>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</si>
  <si>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</si>
  <si>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</si>
  <si>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</si>
  <si>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</si>
  <si>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</si>
  <si>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</si>
  <si>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</si>
  <si>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</si>
  <si>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</si>
  <si>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</si>
  <si>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</si>
  <si>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</si>
  <si>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</si>
  <si>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</si>
  <si>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</si>
  <si>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</si>
  <si>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</si>
  <si>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</si>
  <si>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</si>
  <si>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</si>
  <si>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</si>
  <si>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</si>
  <si>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</si>
  <si>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</si>
  <si>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</si>
  <si>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</si>
  <si>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</si>
  <si>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</si>
  <si>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</si>
  <si>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</si>
  <si>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</si>
  <si>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</si>
  <si>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</si>
  <si>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</si>
  <si>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</si>
  <si>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</si>
  <si>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</si>
  <si>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</si>
  <si>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</si>
  <si>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</si>
  <si>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</si>
  <si>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</si>
  <si>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</si>
  <si>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</si>
  <si>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</si>
  <si>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</si>
  <si>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</si>
  <si>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</si>
  <si>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</si>
  <si>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</si>
  <si>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</si>
  <si>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</si>
  <si>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</si>
  <si>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</si>
  <si>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</si>
  <si>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</si>
  <si>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</si>
  <si>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</si>
  <si>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</si>
  <si>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</si>
  <si>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</si>
  <si>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</si>
  <si>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</si>
  <si>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</si>
  <si>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</si>
  <si>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</si>
  <si>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</si>
  <si>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</si>
  <si>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</si>
  <si>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</si>
  <si>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</si>
  <si>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</si>
  <si>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</si>
  <si>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</si>
  <si>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</si>
  <si>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</si>
  <si>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</si>
  <si>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</si>
  <si>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</si>
  <si>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</si>
  <si>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</si>
  <si>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</si>
  <si>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</si>
  <si>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</si>
  <si>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</si>
  <si>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</si>
  <si>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</si>
  <si>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</si>
  <si>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</si>
  <si>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</si>
  <si>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</si>
  <si>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</si>
  <si>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</si>
  <si>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</si>
  <si>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</si>
  <si>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</si>
  <si>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</si>
  <si>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</si>
  <si>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</si>
  <si>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</si>
  <si>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</si>
  <si>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</si>
  <si>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</si>
  <si>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</si>
  <si>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</si>
  <si>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</si>
  <si>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</si>
  <si>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</si>
  <si>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</si>
  <si>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</si>
  <si>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</si>
  <si>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</si>
  <si>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</si>
  <si>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</si>
  <si>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</si>
  <si>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</si>
  <si>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</si>
  <si>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</si>
  <si>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</si>
  <si>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</si>
  <si>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</si>
  <si>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</si>
  <si>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</si>
  <si>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</si>
  <si>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</si>
  <si>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</si>
  <si>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</si>
  <si>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</si>
  <si>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</si>
  <si>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</si>
  <si>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</si>
  <si>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</si>
  <si>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</si>
  <si>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</si>
  <si>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</si>
  <si>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</si>
  <si>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</si>
  <si>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</si>
  <si>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</si>
  <si>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</si>
  <si>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</si>
  <si>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</si>
  <si>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</si>
  <si>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</si>
  <si>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</si>
  <si>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</si>
  <si>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</si>
  <si>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</si>
  <si>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</si>
  <si>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</si>
  <si>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</si>
  <si>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</si>
  <si>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</si>
  <si>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</si>
  <si>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</si>
  <si>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</si>
  <si>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</si>
  <si>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</si>
  <si>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</si>
  <si>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</si>
  <si>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</si>
  <si>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</si>
  <si>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</si>
  <si>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</si>
  <si>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</si>
  <si>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</si>
  <si>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</si>
  <si>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</si>
  <si>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</si>
  <si>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</si>
  <si>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</si>
  <si>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</si>
  <si>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</si>
  <si>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</si>
  <si>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</si>
  <si>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</si>
  <si>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</si>
  <si>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</si>
  <si>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</si>
  <si>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</si>
  <si>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</si>
  <si>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</si>
  <si>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</si>
  <si>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</si>
  <si>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</si>
  <si>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</si>
  <si>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</si>
  <si>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</si>
  <si>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</si>
  <si>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</si>
  <si>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</si>
  <si>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</si>
  <si>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</si>
  <si>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</si>
  <si>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</si>
  <si>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</si>
  <si>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</si>
  <si>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</si>
  <si>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</si>
  <si>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</si>
  <si>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</si>
  <si>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</si>
  <si>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</si>
  <si>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</si>
  <si>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</si>
  <si>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</si>
  <si>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</si>
  <si>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</si>
  <si>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</si>
  <si>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</si>
  <si>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</si>
  <si>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</si>
  <si>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</si>
  <si>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</si>
  <si>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</si>
  <si>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</si>
  <si>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</si>
  <si>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</si>
  <si>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</si>
  <si>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</si>
  <si>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</si>
  <si>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</si>
  <si>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</si>
  <si>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</si>
  <si>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</si>
  <si>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</si>
  <si>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</si>
  <si>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</si>
  <si>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</si>
  <si>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</si>
  <si>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</si>
  <si>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</si>
  <si>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</si>
  <si>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</si>
  <si>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</si>
  <si>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</si>
  <si>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</si>
  <si>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</si>
  <si>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</si>
  <si>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</si>
  <si>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</si>
  <si>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</si>
  <si>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</si>
  <si>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</si>
  <si>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</si>
  <si>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</si>
  <si>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</si>
  <si>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</si>
  <si>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</si>
  <si>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</si>
  <si>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</si>
  <si>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</si>
  <si>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</si>
  <si>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</si>
  <si>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</si>
  <si>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</si>
  <si>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</si>
  <si>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</si>
  <si>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</si>
  <si>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</si>
  <si>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</si>
  <si>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</si>
  <si>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</si>
  <si>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</si>
  <si>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</si>
  <si>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</si>
  <si>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</si>
  <si>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</si>
  <si>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</si>
  <si>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</si>
  <si>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</si>
  <si>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</si>
  <si>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</si>
  <si>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</si>
  <si>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</si>
  <si>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</si>
  <si>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</si>
  <si>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</si>
  <si>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</si>
  <si>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</si>
  <si>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</si>
  <si>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</si>
  <si>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</si>
  <si>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</si>
  <si>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</si>
  <si>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</si>
  <si>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</si>
  <si>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</si>
  <si>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</si>
  <si>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</si>
  <si>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</si>
  <si>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</si>
  <si>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</si>
  <si>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</si>
  <si>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</si>
  <si>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</si>
  <si>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</si>
  <si>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</si>
  <si>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</si>
  <si>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</si>
  <si>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</si>
  <si>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</si>
  <si>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</si>
  <si>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</si>
  <si>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</si>
  <si>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</si>
  <si>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</si>
  <si>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</si>
  <si>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</si>
  <si>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</si>
  <si>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</si>
  <si>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</si>
  <si>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</si>
  <si>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</si>
  <si>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</si>
  <si>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</si>
  <si>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</si>
  <si>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</si>
  <si>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</si>
  <si>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</si>
  <si>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</si>
  <si>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</si>
  <si>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</si>
  <si>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</si>
  <si>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</si>
  <si>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</si>
  <si>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</si>
  <si>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</si>
  <si>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</si>
  <si>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</si>
  <si>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</si>
  <si>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</si>
  <si>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</si>
  <si>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</si>
  <si>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</si>
  <si>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</si>
  <si>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</si>
  <si>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</si>
  <si>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</si>
  <si>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</si>
  <si>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</si>
  <si>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</si>
  <si>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</si>
  <si>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</si>
  <si>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</si>
  <si>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</si>
  <si>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</si>
  <si>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</si>
  <si>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</si>
  <si>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</si>
  <si>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</si>
  <si>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</si>
  <si>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</si>
  <si>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</si>
  <si>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</si>
  <si>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</si>
  <si>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</si>
  <si>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</si>
  <si>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</si>
  <si>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</si>
  <si>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</si>
  <si>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</si>
  <si>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</si>
  <si>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</si>
  <si>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</si>
  <si>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</si>
  <si>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</si>
  <si>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</si>
  <si>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</si>
  <si>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</si>
  <si>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</si>
  <si>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</si>
  <si>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</si>
  <si>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</si>
  <si>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</si>
  <si>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</si>
  <si>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</si>
  <si>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</si>
  <si>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</si>
  <si>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</si>
  <si>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</si>
  <si>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</si>
  <si>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</si>
  <si>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</si>
  <si>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</si>
  <si>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</si>
  <si>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</si>
  <si>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</si>
  <si>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</si>
  <si>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</si>
  <si>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</si>
  <si>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</si>
  <si>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</si>
  <si>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</si>
  <si>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</si>
  <si>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</si>
  <si>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</si>
  <si>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</si>
  <si>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</si>
  <si>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</si>
  <si>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</si>
  <si>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</si>
  <si>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</si>
  <si>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</si>
  <si>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</si>
  <si>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</si>
  <si>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</si>
  <si>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</si>
  <si>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</si>
  <si>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</si>
  <si>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</si>
  <si>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</si>
  <si>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</si>
  <si>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</si>
  <si>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</si>
  <si>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</si>
  <si>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</si>
  <si>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</si>
  <si>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</si>
  <si>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</si>
  <si>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</si>
  <si>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</si>
  <si>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</si>
  <si>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</si>
  <si>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</si>
  <si>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</si>
  <si>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</si>
  <si>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</si>
  <si>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</si>
  <si>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</si>
  <si>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</si>
  <si>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</si>
  <si>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</si>
  <si>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</si>
  <si>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</si>
  <si>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</si>
  <si>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</si>
  <si>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</si>
  <si>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</si>
  <si>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</si>
  <si>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</si>
  <si>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</si>
  <si>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</si>
  <si>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</si>
  <si>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</si>
  <si>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</si>
  <si>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</si>
  <si>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</si>
  <si>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</si>
  <si>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</si>
  <si>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</si>
  <si>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</si>
  <si>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</si>
  <si>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</si>
  <si>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</si>
  <si>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</si>
  <si>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</si>
  <si>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</si>
  <si>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</si>
  <si>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</si>
  <si>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</si>
  <si>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</si>
  <si>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</si>
  <si>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</si>
  <si>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</si>
  <si>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</si>
  <si>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</si>
  <si>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</si>
  <si>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</si>
  <si>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</si>
  <si>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</si>
  <si>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</si>
  <si>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</si>
  <si>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</si>
  <si>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</si>
  <si>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</si>
  <si>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</si>
  <si>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</si>
  <si>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</si>
  <si>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</si>
  <si>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</si>
  <si>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</si>
  <si>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</si>
  <si>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</si>
  <si>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</si>
  <si>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</si>
  <si>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</si>
  <si>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</si>
  <si>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</si>
  <si>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</si>
  <si>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</si>
  <si>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</si>
  <si>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</si>
  <si>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</si>
  <si>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</si>
  <si>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</si>
  <si>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</si>
  <si>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</si>
  <si>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</si>
  <si>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</si>
  <si>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</si>
  <si>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</si>
  <si>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</si>
  <si>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</si>
  <si>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</si>
  <si>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</si>
  <si>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</si>
  <si>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</si>
  <si>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</si>
  <si>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</si>
  <si>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</si>
  <si>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</si>
  <si>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</si>
  <si>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</si>
  <si>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</si>
  <si>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</si>
  <si>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</si>
  <si>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</si>
  <si>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</si>
  <si>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</si>
  <si>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</si>
  <si>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</si>
  <si>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</si>
  <si>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</si>
  <si>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</si>
  <si>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</si>
  <si>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</si>
  <si>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</si>
  <si>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</si>
  <si>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</si>
  <si>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</si>
  <si>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</si>
  <si>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</si>
  <si>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</si>
  <si>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</si>
  <si>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</si>
  <si>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</si>
  <si>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</si>
  <si>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</si>
  <si>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</si>
  <si>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</si>
  <si>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</si>
  <si>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</si>
  <si>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</si>
  <si>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</si>
  <si>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</si>
  <si>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</si>
  <si>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</si>
  <si>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</si>
  <si>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</si>
  <si>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</si>
  <si>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</si>
  <si>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</si>
  <si>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</si>
  <si>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</si>
  <si>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</si>
  <si>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</si>
  <si>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</si>
  <si>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</si>
  <si>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</si>
  <si>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</si>
  <si>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</si>
  <si>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</si>
  <si>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</si>
  <si>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</si>
  <si>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</si>
  <si>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</si>
  <si>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</si>
  <si>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</si>
  <si>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</si>
  <si>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</si>
  <si>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</si>
  <si>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</si>
  <si>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</si>
  <si>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</si>
  <si>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</si>
  <si>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</si>
  <si>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</si>
  <si>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</si>
  <si>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</si>
  <si>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</si>
  <si>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</si>
  <si>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</si>
  <si>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</si>
  <si>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</si>
  <si>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</si>
  <si>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</si>
  <si>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</si>
  <si>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</si>
  <si>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</si>
  <si>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</si>
  <si>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</si>
  <si>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</si>
  <si>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</si>
  <si>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</si>
  <si>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</si>
  <si>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</si>
  <si>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</si>
  <si>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</si>
  <si>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</si>
  <si>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</si>
  <si>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</si>
  <si>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</si>
  <si>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</si>
  <si>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</si>
  <si>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</si>
  <si>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</si>
  <si>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</si>
  <si>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</si>
  <si>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</si>
  <si>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</si>
  <si>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</si>
  <si>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</si>
  <si>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</si>
  <si>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</si>
  <si>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</si>
  <si>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</si>
  <si>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</si>
  <si>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</si>
  <si>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</si>
  <si>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</si>
  <si>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</si>
  <si>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</si>
  <si>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</si>
  <si>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</si>
  <si>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</si>
  <si>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</si>
  <si>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</si>
  <si>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</si>
  <si>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</si>
  <si>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</si>
  <si>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</si>
  <si>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</si>
  <si>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</si>
  <si>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</si>
  <si>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</si>
  <si>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</si>
  <si>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</si>
  <si>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</si>
  <si>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</si>
  <si>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</si>
  <si>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</si>
  <si>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</si>
  <si>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</si>
  <si>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</si>
  <si>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</si>
  <si>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</si>
  <si>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</si>
  <si>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</si>
  <si>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</si>
  <si>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</si>
  <si>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</si>
  <si>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</si>
  <si>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</si>
  <si>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</si>
  <si>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</si>
  <si>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</si>
  <si>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</si>
  <si>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</si>
  <si>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</si>
  <si>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</si>
  <si>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</si>
  <si>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</si>
  <si>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</si>
  <si>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</si>
  <si>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</si>
  <si>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</si>
  <si>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</si>
  <si>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</si>
  <si>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</si>
  <si>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</si>
  <si>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</si>
  <si>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</si>
  <si>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</si>
  <si>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</si>
  <si>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</si>
  <si>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</si>
  <si>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</si>
  <si>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</si>
  <si>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</si>
  <si>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</si>
  <si>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</si>
  <si>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</si>
  <si>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</si>
  <si>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</si>
  <si>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</si>
  <si>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</si>
  <si>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</si>
  <si>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</si>
  <si>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</si>
  <si>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</si>
  <si>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</si>
  <si>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</si>
  <si>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</si>
  <si>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</si>
  <si>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</si>
  <si>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</si>
  <si>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</si>
  <si>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</si>
  <si>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</si>
  <si>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</si>
  <si>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</si>
  <si>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</si>
  <si>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</si>
  <si>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</si>
  <si>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</si>
  <si>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</si>
  <si>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</si>
  <si>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</si>
  <si>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</si>
  <si>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</si>
  <si>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</si>
  <si>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</si>
  <si>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</si>
  <si>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</si>
  <si>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</si>
  <si>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</si>
  <si>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</si>
  <si>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</si>
  <si>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</si>
  <si>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</si>
  <si>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</si>
  <si>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</si>
  <si>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</si>
  <si>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</si>
  <si>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</si>
  <si>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</si>
  <si>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</si>
  <si>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</si>
  <si>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</si>
  <si>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</si>
  <si>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</si>
  <si>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</si>
  <si>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</si>
  <si>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</si>
  <si>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</si>
  <si>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</si>
  <si>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</si>
  <si>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</si>
  <si>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</si>
  <si>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</si>
  <si>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</si>
  <si>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</si>
  <si>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</si>
  <si>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</si>
  <si>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</si>
  <si>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</si>
  <si>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</si>
  <si>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</si>
  <si>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</si>
  <si>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</si>
  <si>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</si>
  <si>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</si>
  <si>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</si>
  <si>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</si>
  <si>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</si>
  <si>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</si>
  <si>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</si>
  <si>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</si>
  <si>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</si>
  <si>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</si>
  <si>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</si>
  <si>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</si>
  <si>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</si>
  <si>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</si>
  <si>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</si>
  <si>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</si>
  <si>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</si>
  <si>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</si>
  <si>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</si>
  <si>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</si>
  <si>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</si>
  <si>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</si>
  <si>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</si>
  <si>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</si>
  <si>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</si>
  <si>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</si>
  <si>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</si>
  <si>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</si>
  <si>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</si>
  <si>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</si>
  <si>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</si>
  <si>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</si>
  <si>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</si>
  <si>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</si>
  <si>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</si>
  <si>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</si>
  <si>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</si>
  <si>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</si>
  <si>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</si>
  <si>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</si>
  <si>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</si>
  <si>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</si>
  <si>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</si>
  <si>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</si>
  <si>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</si>
  <si>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</si>
  <si>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</si>
  <si>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</si>
  <si>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</si>
  <si>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</si>
  <si>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</si>
  <si>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</si>
  <si>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</si>
  <si>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</si>
  <si>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</si>
  <si>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</si>
  <si>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</si>
  <si>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</si>
  <si>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</si>
  <si>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</si>
  <si>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</si>
  <si>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</si>
  <si>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</si>
  <si>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</si>
  <si>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</si>
  <si>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</si>
  <si>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</si>
  <si>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</si>
  <si>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</si>
  <si>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</si>
  <si>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</si>
  <si>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</si>
  <si>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</si>
  <si>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</si>
  <si>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</si>
  <si>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</si>
  <si>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</si>
  <si>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</si>
  <si>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</si>
  <si>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</si>
  <si>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</si>
  <si>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</si>
  <si>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</si>
  <si>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</si>
  <si>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</si>
  <si>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</si>
  <si>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</si>
  <si>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</si>
  <si>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</si>
  <si>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</si>
  <si>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</si>
  <si>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</si>
  <si>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</si>
  <si>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</si>
  <si>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</si>
  <si>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</si>
  <si>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</si>
  <si>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</si>
  <si>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</si>
  <si>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</si>
  <si>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</si>
  <si>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</si>
  <si>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</si>
  <si>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</si>
  <si>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</si>
  <si>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</si>
  <si>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</si>
  <si>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</si>
  <si>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</si>
  <si>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</si>
  <si>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</si>
  <si>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</si>
  <si>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</si>
  <si>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</si>
  <si>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</si>
  <si>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</si>
  <si>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</si>
  <si>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</si>
  <si>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</si>
  <si>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</si>
  <si>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</si>
  <si>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</si>
  <si>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</si>
  <si>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</si>
  <si>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</si>
  <si>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</si>
  <si>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</si>
  <si>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</si>
  <si>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</si>
  <si>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</si>
  <si>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</si>
  <si>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</si>
  <si>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</si>
  <si>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</si>
  <si>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</si>
  <si>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</si>
  <si>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</si>
  <si>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</si>
  <si>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</si>
  <si>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</si>
  <si>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</si>
  <si>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</si>
  <si>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</si>
  <si>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</si>
  <si>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</si>
  <si>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</si>
  <si>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</si>
  <si>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</si>
  <si>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</si>
  <si>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</si>
  <si>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</si>
  <si>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</si>
  <si>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</si>
  <si>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</si>
  <si>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</si>
  <si>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</si>
  <si>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</si>
  <si>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</si>
  <si>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</si>
  <si>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</si>
  <si>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</si>
  <si>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</si>
  <si>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</si>
  <si>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</si>
  <si>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</si>
  <si>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</si>
  <si>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</si>
  <si>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</si>
  <si>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</si>
  <si>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</si>
  <si>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</si>
  <si>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</si>
  <si>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</si>
  <si>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</si>
  <si>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</si>
  <si>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</si>
  <si>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</si>
  <si>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</si>
  <si>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</si>
  <si>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</si>
  <si>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</si>
  <si>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</si>
  <si>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</si>
  <si>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</si>
  <si>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</si>
  <si>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</si>
  <si>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</si>
  <si>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</si>
  <si>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</si>
  <si>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</si>
  <si>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</si>
  <si>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</si>
  <si>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</si>
  <si>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</si>
  <si>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</si>
  <si>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</si>
  <si>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</si>
  <si>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</si>
  <si>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</si>
  <si>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</si>
  <si>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</si>
  <si>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</si>
  <si>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</si>
  <si>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</si>
  <si>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</si>
  <si>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</si>
  <si>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</si>
  <si>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</si>
  <si>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</si>
  <si>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</si>
  <si>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</si>
  <si>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</si>
  <si>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</si>
  <si>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</si>
  <si>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</si>
  <si>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</si>
  <si>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</si>
  <si>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</si>
  <si>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</si>
  <si>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</si>
  <si>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</si>
  <si>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</si>
  <si>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</si>
  <si>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</si>
  <si>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</si>
  <si>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</si>
  <si>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</si>
  <si>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</si>
  <si>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</si>
  <si>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</si>
  <si>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</si>
  <si>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</si>
  <si>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</si>
  <si>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</si>
  <si>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</si>
  <si>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</si>
  <si>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</si>
  <si>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</si>
  <si>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</si>
  <si>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</si>
  <si>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</si>
  <si>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</si>
  <si>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</si>
  <si>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</si>
  <si>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</si>
  <si>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</si>
  <si>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</si>
  <si>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</si>
  <si>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</si>
  <si>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</si>
  <si>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</si>
  <si>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</si>
  <si>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</si>
  <si>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</si>
  <si>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</si>
  <si>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</si>
  <si>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</si>
  <si>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</si>
  <si>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</si>
  <si>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</si>
  <si>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</si>
  <si>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</si>
  <si>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</si>
  <si>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</si>
  <si>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</si>
  <si>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</si>
  <si>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</si>
  <si>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</si>
  <si>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</si>
  <si>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</si>
  <si>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</si>
  <si>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</si>
  <si>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</si>
  <si>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</si>
  <si>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</si>
  <si>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</si>
  <si>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</si>
  <si>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</si>
  <si>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</si>
  <si>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</si>
  <si>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</si>
  <si>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</si>
  <si>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</si>
  <si>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</si>
  <si>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</si>
  <si>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</si>
  <si>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</si>
  <si>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</si>
  <si>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</si>
  <si>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</si>
  <si>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</si>
  <si>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</si>
  <si>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</si>
  <si>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</si>
  <si>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</si>
  <si>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</si>
  <si>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</si>
  <si>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</si>
  <si>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</si>
  <si>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</si>
  <si>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</si>
  <si>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</si>
  <si>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</si>
  <si>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</si>
  <si>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</si>
  <si>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</si>
  <si>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</si>
  <si>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</si>
  <si>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</si>
  <si>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</si>
  <si>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</si>
  <si>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</si>
  <si>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</si>
  <si>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</si>
  <si>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</si>
  <si>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</si>
  <si>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</si>
  <si>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</si>
  <si>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</si>
  <si>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</si>
  <si>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</si>
  <si>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</si>
  <si>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</si>
  <si>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</si>
  <si>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</si>
  <si>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</si>
  <si>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</si>
  <si>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</si>
  <si>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</si>
  <si>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</si>
  <si>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</si>
  <si>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</si>
  <si>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</si>
  <si>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</si>
  <si>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</si>
  <si>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</si>
  <si>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</si>
  <si>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</si>
  <si>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</si>
  <si>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</si>
  <si>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</si>
  <si>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</si>
  <si>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</si>
  <si>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</si>
  <si>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</si>
  <si>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</si>
  <si>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</si>
  <si>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</si>
  <si>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</si>
  <si>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</si>
  <si>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</si>
  <si>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</si>
  <si>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</si>
  <si>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</si>
  <si>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</si>
  <si>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</si>
  <si>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</si>
  <si>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</si>
  <si>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</si>
  <si>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</si>
  <si>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</si>
  <si>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</si>
  <si>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</si>
  <si>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</si>
  <si>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</si>
  <si>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</si>
  <si>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</si>
  <si>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</si>
  <si>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</si>
  <si>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</si>
  <si>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</si>
  <si>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</si>
  <si>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</si>
  <si>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</si>
  <si>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</si>
  <si>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</si>
  <si>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</si>
  <si>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</si>
  <si>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</si>
  <si>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</si>
  <si>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</si>
  <si>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</si>
  <si>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</si>
  <si>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</si>
  <si>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</si>
  <si>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</si>
  <si>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</si>
  <si>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</si>
  <si>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</si>
  <si>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</si>
  <si>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</si>
  <si>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</si>
  <si>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</si>
  <si>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</si>
  <si>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</si>
  <si>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</si>
  <si>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</si>
  <si>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</si>
  <si>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</si>
  <si>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</si>
  <si>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</si>
  <si>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</si>
  <si>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</si>
  <si>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</si>
  <si>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</si>
  <si>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</si>
  <si>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</si>
  <si>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</si>
  <si>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</si>
  <si>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</si>
  <si>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</si>
  <si>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</si>
  <si>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</si>
  <si>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</si>
  <si>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</si>
  <si>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</si>
  <si>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</si>
  <si>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</si>
  <si>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</si>
  <si>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</si>
  <si>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</si>
  <si>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</si>
  <si>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</si>
  <si>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</si>
  <si>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</si>
  <si>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</si>
  <si>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</si>
  <si>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</si>
  <si>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</si>
  <si>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</si>
  <si>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</si>
  <si>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</si>
  <si>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</si>
  <si>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</si>
  <si>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</si>
  <si>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</si>
  <si>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</si>
  <si>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</si>
  <si>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</si>
  <si>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</si>
  <si>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</si>
  <si>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</si>
  <si>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</si>
  <si>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</si>
  <si>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</si>
  <si>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</si>
  <si>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</si>
  <si>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</si>
  <si>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</si>
  <si>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</si>
  <si>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</si>
  <si>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</si>
  <si>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</si>
  <si>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</si>
  <si>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</si>
  <si>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</si>
  <si>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</si>
  <si>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</si>
  <si>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</si>
  <si>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</si>
  <si>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</si>
  <si>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</si>
  <si>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</si>
  <si>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</si>
  <si>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</si>
  <si>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</si>
  <si>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</si>
  <si>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</si>
  <si>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</si>
  <si>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</si>
  <si>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</si>
  <si>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</si>
  <si>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</si>
  <si>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</si>
  <si>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</si>
  <si>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</si>
  <si>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</si>
  <si>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</si>
  <si>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</si>
  <si>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</si>
  <si>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</si>
  <si>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</si>
  <si>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</si>
  <si>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</si>
  <si>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</si>
  <si>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</si>
  <si>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</si>
  <si>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</si>
  <si>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</si>
  <si>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</si>
  <si>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</si>
  <si>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</si>
  <si>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</si>
  <si>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</si>
  <si>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</si>
  <si>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</si>
  <si>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</si>
  <si>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</si>
  <si>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</si>
  <si>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</si>
  <si>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</si>
  <si>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</si>
  <si>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</si>
  <si>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</si>
  <si>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</si>
  <si>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</si>
  <si>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</si>
  <si>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</si>
  <si>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</si>
  <si>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</si>
  <si>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</si>
  <si>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</si>
  <si>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</si>
  <si>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</si>
  <si>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</si>
  <si>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</si>
  <si>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</si>
  <si>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</si>
  <si>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</si>
  <si>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</si>
  <si>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</si>
  <si>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</si>
  <si>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</si>
  <si>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</si>
  <si>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</si>
  <si>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</si>
  <si>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</si>
  <si>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</si>
  <si>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</si>
  <si>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</si>
  <si>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</si>
  <si>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</si>
  <si>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</si>
  <si>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</si>
  <si>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</si>
  <si>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</si>
  <si>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</si>
  <si>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</si>
  <si>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</si>
  <si>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</si>
  <si>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</si>
  <si>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</si>
  <si>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</si>
  <si>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</si>
  <si>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</si>
  <si>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</si>
  <si>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</si>
  <si>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</si>
  <si>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</si>
  <si>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</si>
  <si>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</si>
  <si>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</si>
  <si>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</si>
  <si>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</si>
  <si>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</si>
  <si>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</si>
  <si>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</si>
  <si>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</si>
  <si>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</si>
  <si>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</si>
  <si>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</si>
  <si>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</si>
  <si>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</si>
  <si>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</si>
  <si>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</si>
  <si>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</si>
  <si>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</si>
  <si>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</si>
  <si>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</si>
  <si>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</si>
  <si>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</si>
  <si>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</si>
  <si>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</si>
  <si>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</si>
  <si>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</si>
  <si>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</si>
  <si>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</si>
  <si>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</si>
  <si>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</si>
  <si>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</si>
  <si>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</si>
  <si>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</si>
  <si>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</si>
  <si>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</si>
  <si>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</si>
  <si>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</si>
  <si>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</si>
  <si>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</si>
  <si>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</si>
  <si>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</si>
  <si>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</si>
  <si>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</si>
  <si>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</si>
  <si>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</si>
  <si>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</si>
  <si>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</si>
  <si>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</si>
  <si>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</si>
  <si>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</si>
  <si>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</si>
  <si>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</si>
  <si>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</si>
  <si>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</si>
  <si>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</si>
  <si>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</si>
  <si>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</si>
  <si>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</si>
  <si>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</si>
  <si>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</si>
  <si>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</si>
  <si>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</si>
  <si>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</si>
  <si>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</si>
  <si>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</si>
  <si>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</si>
  <si>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</si>
  <si>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</si>
  <si>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</si>
  <si>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</si>
  <si>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</si>
  <si>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</si>
  <si>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</si>
  <si>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</si>
  <si>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</si>
  <si>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</si>
  <si>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</si>
  <si>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</si>
  <si>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</si>
  <si>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</si>
  <si>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</si>
  <si>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</si>
  <si>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</si>
  <si>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</si>
  <si>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</si>
  <si>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</si>
  <si>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</si>
  <si>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</si>
  <si>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</si>
  <si>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</si>
  <si>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</si>
  <si>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</si>
  <si>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</si>
  <si>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</si>
  <si>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</si>
  <si>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</si>
  <si>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</si>
  <si>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</si>
  <si>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</si>
  <si>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</si>
  <si>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</si>
  <si>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</si>
  <si>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</si>
  <si>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</si>
  <si>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</si>
  <si>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</si>
  <si>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</si>
  <si>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</si>
  <si>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</si>
  <si>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</si>
  <si>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</si>
  <si>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</si>
  <si>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</si>
  <si>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</si>
  <si>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</si>
  <si>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</si>
  <si>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</si>
  <si>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</si>
  <si>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</si>
  <si>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</si>
  <si>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</si>
  <si>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</si>
  <si>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</si>
  <si>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</si>
  <si>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</si>
  <si>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</si>
  <si>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</si>
  <si>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</si>
  <si>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</si>
  <si>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</si>
  <si>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</si>
  <si>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</si>
  <si>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</si>
  <si>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</si>
  <si>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</si>
  <si>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</si>
  <si>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</si>
  <si>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</si>
  <si>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</si>
  <si>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</si>
  <si>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</si>
  <si>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</si>
  <si>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</si>
  <si>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</si>
  <si>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</si>
  <si>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</si>
  <si>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</si>
  <si>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</si>
  <si>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</si>
  <si>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</si>
  <si>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</si>
  <si>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</si>
  <si>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</si>
  <si>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</si>
  <si>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</si>
  <si>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</si>
  <si>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</si>
  <si>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</si>
  <si>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</si>
  <si>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</si>
  <si>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</si>
  <si>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</si>
  <si>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</si>
  <si>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</si>
  <si>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</si>
  <si>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</si>
  <si>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</si>
  <si>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</si>
  <si>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</si>
  <si>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</si>
  <si>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</si>
  <si>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</si>
  <si>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</si>
  <si>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</si>
  <si>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</si>
  <si>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</si>
  <si>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</si>
  <si>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</si>
  <si>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</si>
  <si>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</si>
  <si>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</si>
  <si>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</si>
  <si>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</si>
  <si>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</si>
  <si>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</si>
  <si>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</si>
  <si>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</si>
  <si>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</si>
  <si>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</si>
  <si>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</si>
  <si>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</si>
  <si>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</si>
  <si>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</si>
  <si>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</si>
  <si>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</si>
  <si>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</si>
  <si>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</si>
  <si>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</si>
  <si>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</si>
  <si>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</si>
  <si>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</si>
  <si>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</si>
  <si>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</si>
  <si>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</si>
  <si>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</si>
  <si>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</si>
  <si>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</si>
  <si>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</si>
  <si>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</si>
  <si>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</si>
  <si>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</si>
  <si>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</si>
  <si>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</si>
  <si>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</si>
  <si>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</si>
  <si>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</si>
  <si>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</si>
  <si>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</si>
  <si>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</si>
  <si>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</si>
  <si>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</si>
  <si>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</si>
  <si>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</si>
  <si>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</si>
  <si>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</si>
  <si>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</si>
  <si>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</si>
  <si>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</si>
  <si>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</si>
  <si>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</si>
  <si>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</si>
  <si>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</si>
  <si>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</si>
  <si>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</si>
  <si>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</si>
  <si>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</si>
  <si>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</si>
  <si>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</si>
  <si>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</si>
  <si>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</si>
  <si>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</si>
  <si>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</si>
  <si>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</si>
  <si>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</si>
  <si>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</si>
  <si>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</si>
  <si>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</si>
  <si>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</si>
  <si>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</si>
  <si>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</si>
  <si>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</si>
  <si>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</si>
  <si>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</si>
  <si>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</si>
  <si>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</si>
  <si>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</si>
  <si>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</si>
  <si>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</si>
  <si>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</si>
  <si>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</si>
  <si>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</si>
  <si>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</si>
  <si>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</si>
  <si>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</si>
  <si>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</si>
  <si>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</si>
  <si>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</si>
  <si>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</si>
  <si>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</si>
  <si>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</si>
  <si>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</si>
  <si>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</si>
  <si>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</si>
  <si>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</si>
  <si>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</si>
  <si>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</si>
  <si>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</si>
  <si>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</si>
  <si>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</si>
  <si>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</si>
  <si>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</si>
  <si>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</si>
  <si>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</si>
  <si>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</si>
  <si>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</si>
  <si>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</si>
  <si>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</si>
  <si>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</si>
  <si>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</si>
  <si>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</si>
  <si>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</si>
  <si>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</si>
  <si>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</si>
  <si>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</si>
  <si>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</si>
  <si>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</si>
  <si>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</si>
  <si>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</si>
  <si>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</si>
  <si>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</si>
  <si>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</si>
  <si>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</si>
  <si>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</si>
  <si>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</si>
  <si>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</si>
  <si>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</si>
  <si>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</si>
  <si>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</si>
  <si>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</si>
  <si>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</si>
  <si>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</si>
  <si>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</si>
  <si>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</si>
  <si>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</si>
  <si>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</si>
  <si>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</si>
  <si>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</si>
  <si>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</si>
  <si>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</si>
  <si>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</si>
  <si>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</si>
  <si>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</si>
  <si>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</si>
  <si>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</si>
  <si>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</si>
  <si>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</si>
  <si>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</si>
  <si>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</si>
  <si>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</si>
  <si>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</si>
  <si>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</si>
  <si>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</si>
  <si>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</si>
  <si>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</si>
  <si>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</si>
  <si>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</si>
  <si>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</si>
  <si>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</si>
  <si>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</si>
  <si>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</si>
  <si>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</si>
  <si>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</si>
  <si>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</si>
  <si>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</si>
  <si>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</si>
  <si>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</si>
  <si>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</si>
  <si>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</si>
  <si>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</si>
  <si>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</si>
  <si>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</si>
  <si>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</si>
  <si>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</si>
  <si>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</si>
  <si>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</si>
  <si>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</si>
  <si>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</si>
  <si>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</si>
  <si>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</si>
  <si>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</si>
  <si>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</si>
  <si>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</si>
  <si>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</si>
  <si>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</si>
  <si>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</si>
  <si>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</si>
  <si>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</si>
  <si>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</si>
  <si>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</si>
  <si>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</si>
  <si>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</si>
  <si>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</si>
  <si>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</si>
  <si>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</si>
  <si>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</si>
  <si>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</si>
  <si>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</si>
  <si>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</si>
  <si>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</si>
  <si>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</si>
  <si>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</si>
  <si>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</si>
  <si>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</si>
  <si>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</si>
  <si>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</si>
  <si>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</si>
  <si>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</si>
  <si>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</si>
  <si>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</si>
  <si>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</si>
  <si>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</si>
  <si>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</si>
  <si>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</si>
  <si>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</si>
  <si>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</si>
  <si>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</si>
  <si>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</si>
  <si>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</si>
  <si>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</si>
  <si>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</si>
  <si>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</si>
  <si>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</si>
  <si>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</si>
  <si>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</si>
  <si>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</si>
  <si>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</si>
  <si>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</si>
  <si>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</si>
  <si>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</si>
  <si>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</si>
  <si>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</si>
  <si>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</si>
  <si>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</si>
  <si>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</si>
  <si>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</si>
  <si>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</si>
  <si>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</si>
  <si>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</si>
  <si>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</si>
  <si>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</si>
  <si>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</si>
  <si>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</si>
  <si>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</si>
  <si>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</si>
  <si>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</si>
  <si>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</si>
  <si>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</si>
  <si>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</si>
  <si>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</si>
  <si>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</si>
  <si>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</si>
  <si>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</si>
  <si>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</si>
  <si>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</si>
  <si>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</si>
  <si>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</si>
  <si>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</si>
  <si>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</si>
  <si>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</si>
  <si>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</si>
  <si>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</si>
  <si>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</si>
  <si>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</si>
  <si>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</si>
  <si>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</si>
  <si>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</si>
  <si>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</si>
  <si>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</si>
  <si>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</si>
  <si>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</si>
  <si>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</si>
  <si>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</si>
  <si>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</si>
  <si>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</si>
  <si>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</si>
  <si>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</si>
  <si>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</si>
  <si>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</si>
  <si>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</si>
  <si>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</si>
  <si>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</si>
  <si>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</si>
  <si>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</si>
  <si>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</si>
  <si>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</si>
  <si>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</si>
  <si>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</si>
  <si>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</si>
  <si>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</si>
  <si>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</si>
  <si>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</si>
  <si>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</si>
  <si>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</si>
  <si>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</si>
  <si>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</si>
  <si>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</si>
  <si>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</si>
  <si>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</si>
  <si>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</si>
  <si>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</si>
  <si>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</si>
  <si>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</si>
  <si>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</si>
  <si>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</si>
  <si>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</si>
  <si>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</si>
  <si>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</si>
  <si>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</si>
  <si>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</si>
  <si>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</si>
  <si>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</si>
  <si>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</si>
  <si>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</si>
  <si>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</si>
  <si>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</si>
  <si>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</si>
  <si>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</si>
  <si>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</si>
  <si>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</si>
  <si>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</si>
  <si>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</si>
  <si>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</si>
  <si>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</si>
  <si>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</si>
  <si>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</si>
  <si>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</si>
  <si>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</si>
  <si>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</si>
  <si>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</si>
  <si>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</si>
  <si>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</si>
  <si>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</si>
  <si>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</si>
  <si>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</si>
  <si>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</si>
  <si>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</si>
  <si>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</si>
  <si>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</si>
  <si>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</si>
  <si>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</si>
  <si>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</si>
  <si>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</si>
  <si>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</si>
  <si>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</si>
  <si>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</si>
  <si>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</si>
  <si>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</si>
  <si>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</si>
  <si>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</si>
  <si>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</si>
  <si>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</si>
  <si>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</si>
  <si>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</si>
  <si>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</si>
  <si>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</si>
  <si>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</si>
  <si>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</si>
  <si>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</si>
  <si>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</si>
  <si>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</si>
  <si>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</si>
  <si>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</si>
  <si>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</si>
  <si>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</si>
  <si>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</si>
  <si>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</si>
  <si>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</si>
  <si>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</si>
  <si>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</si>
  <si>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</si>
  <si>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</si>
  <si>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</si>
  <si>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</si>
  <si>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</si>
  <si>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</si>
  <si>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</si>
  <si>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</si>
  <si>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</si>
  <si>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</si>
  <si>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</si>
  <si>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</si>
  <si>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</si>
  <si>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</si>
  <si>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</si>
  <si>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</si>
  <si>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</si>
  <si>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</si>
  <si>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</si>
  <si>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</si>
  <si>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</si>
  <si>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</si>
  <si>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</si>
  <si>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</si>
  <si>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</si>
  <si>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</si>
  <si>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</si>
  <si>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</si>
  <si>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</si>
  <si>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</si>
  <si>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</si>
  <si>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</si>
  <si>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</si>
  <si>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</si>
  <si>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</si>
  <si>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</si>
  <si>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</si>
  <si>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</si>
  <si>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</si>
  <si>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</si>
  <si>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</si>
  <si>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</si>
  <si>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</si>
  <si>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</si>
  <si>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</si>
  <si>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</si>
  <si>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</si>
  <si>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</si>
  <si>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</si>
  <si>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</si>
  <si>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</si>
  <si>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</si>
  <si>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</si>
  <si>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</si>
  <si>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</si>
  <si>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</si>
  <si>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</si>
  <si>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</si>
  <si>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</si>
  <si>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</si>
  <si>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</si>
  <si>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</si>
  <si>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</si>
  <si>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</si>
  <si>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</si>
  <si>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</si>
  <si>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</si>
  <si>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</si>
  <si>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</si>
  <si>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</si>
  <si>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</si>
  <si>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</si>
  <si>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</si>
  <si>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</si>
  <si>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</si>
  <si>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</si>
  <si>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</si>
  <si>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</si>
  <si>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</si>
  <si>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</si>
  <si>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</si>
  <si>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</si>
  <si>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</si>
  <si>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</si>
  <si>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</si>
  <si>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</si>
  <si>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</si>
  <si>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</si>
  <si>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</si>
  <si>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</si>
  <si>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</si>
  <si>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</si>
  <si>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</si>
  <si>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</si>
  <si>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</si>
  <si>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</si>
  <si>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</si>
  <si>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</si>
  <si>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</si>
  <si>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</si>
  <si>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</si>
  <si>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</si>
  <si>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</si>
  <si>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</si>
  <si>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</si>
  <si>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</si>
  <si>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</si>
  <si>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</si>
  <si>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</si>
  <si>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</si>
  <si>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</si>
  <si>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</si>
  <si>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</si>
  <si>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</si>
  <si>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</si>
  <si>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</si>
  <si>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</si>
  <si>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</si>
  <si>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</si>
  <si>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</si>
  <si>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</si>
  <si>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</si>
  <si>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</si>
  <si>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</si>
  <si>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</si>
  <si>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</si>
  <si>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</si>
  <si>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</si>
  <si>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</si>
  <si>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</si>
  <si>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</si>
  <si>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</si>
  <si>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</si>
  <si>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</si>
  <si>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</si>
  <si>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</si>
  <si>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</si>
  <si>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</si>
  <si>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</si>
  <si>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</si>
  <si>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</si>
  <si>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</si>
  <si>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</si>
  <si>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</si>
  <si>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</si>
  <si>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</si>
  <si>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</si>
  <si>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</si>
  <si>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</si>
  <si>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</si>
  <si>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</si>
  <si>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</si>
  <si>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</si>
  <si>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</si>
  <si>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</si>
  <si>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</si>
  <si>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</si>
  <si>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</si>
  <si>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</si>
  <si>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</si>
  <si>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</si>
  <si>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</si>
  <si>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</si>
  <si>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</si>
  <si>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</si>
  <si>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</si>
  <si>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</si>
  <si>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</si>
  <si>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</si>
  <si>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</si>
  <si>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</si>
  <si>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</si>
  <si>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</si>
  <si>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</si>
  <si>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</si>
  <si>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</si>
  <si>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</si>
  <si>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</si>
  <si>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</si>
  <si>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</si>
  <si>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</si>
  <si>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</si>
  <si>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</si>
  <si>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</si>
  <si>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</si>
  <si>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</si>
  <si>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</si>
  <si>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</si>
  <si>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</si>
  <si>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</si>
  <si>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</si>
  <si>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</si>
  <si>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</si>
  <si>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</si>
  <si>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</si>
  <si>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</si>
  <si>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</si>
  <si>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</si>
  <si>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</si>
  <si>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</si>
  <si>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</si>
  <si>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</si>
  <si>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</si>
  <si>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</si>
  <si>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</si>
  <si>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</si>
  <si>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</si>
  <si>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</si>
  <si>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</si>
  <si>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</si>
  <si>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</si>
  <si>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</si>
  <si>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</si>
  <si>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</si>
  <si>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</si>
  <si>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</si>
  <si>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</si>
  <si>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</si>
  <si>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</si>
  <si>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</si>
  <si>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</si>
  <si>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</si>
  <si>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</si>
  <si>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</si>
  <si>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</si>
  <si>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</si>
  <si>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</si>
  <si>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</si>
  <si>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</si>
  <si>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</si>
  <si>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</si>
  <si>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</si>
  <si>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</si>
  <si>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</si>
  <si>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</si>
  <si>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</si>
  <si>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</si>
  <si>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</si>
  <si>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</si>
  <si>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</si>
  <si>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</si>
  <si>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</si>
  <si>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</si>
  <si>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</si>
  <si>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</si>
  <si>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</si>
  <si>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</si>
  <si>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</si>
  <si>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</si>
  <si>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</si>
  <si>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</si>
  <si>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</si>
  <si>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</si>
  <si>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</si>
  <si>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</si>
  <si>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</si>
  <si>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</si>
  <si>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</si>
  <si>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</si>
  <si>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</si>
  <si>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</si>
  <si>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</si>
  <si>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</si>
  <si>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</si>
  <si>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</si>
  <si>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</si>
  <si>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</si>
  <si>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</si>
  <si>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</si>
  <si>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</si>
  <si>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</si>
  <si>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</si>
  <si>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</si>
  <si>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</si>
  <si>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</si>
  <si>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</si>
  <si>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</si>
  <si>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</si>
  <si>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</si>
  <si>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</si>
  <si>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</si>
  <si>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</si>
  <si>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</si>
  <si>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</si>
  <si>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</si>
  <si>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</si>
  <si>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</si>
  <si>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</si>
  <si>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</si>
  <si>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</si>
  <si>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</si>
  <si>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</si>
  <si>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</si>
  <si>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</si>
  <si>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</si>
  <si>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</si>
  <si>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</si>
  <si>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</si>
  <si>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</si>
  <si>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</si>
  <si>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</si>
  <si>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</si>
  <si>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</si>
  <si>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</si>
  <si>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</si>
  <si>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</si>
  <si>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</si>
  <si>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</si>
  <si>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</si>
  <si>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</si>
  <si>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</si>
  <si>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</si>
  <si>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</si>
  <si>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</si>
  <si>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</si>
  <si>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</si>
  <si>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</si>
  <si>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</si>
  <si>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</si>
  <si>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</si>
  <si>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</si>
  <si>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</si>
  <si>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</si>
  <si>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</si>
  <si>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</si>
  <si>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</si>
  <si>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</si>
  <si>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</si>
  <si>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</si>
  <si>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</si>
  <si>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</si>
  <si>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</si>
  <si>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</si>
  <si>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</si>
  <si>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</si>
  <si>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</si>
  <si>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</si>
  <si>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</si>
  <si>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</si>
  <si>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</si>
  <si>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</si>
  <si>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</si>
  <si>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</si>
  <si>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</si>
  <si>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</si>
  <si>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</si>
  <si>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</si>
  <si>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</si>
  <si>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</si>
  <si>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</si>
  <si>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</si>
  <si>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</si>
  <si>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</si>
  <si>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</si>
  <si>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</si>
  <si>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</si>
  <si>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</si>
  <si>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</si>
  <si>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</si>
  <si>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</si>
  <si>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</si>
  <si>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</si>
  <si>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</si>
  <si>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</si>
  <si>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</si>
  <si>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</si>
  <si>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</si>
  <si>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</si>
  <si>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</si>
  <si>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</si>
  <si>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</si>
  <si>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</si>
  <si>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</si>
  <si>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</si>
  <si>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</si>
  <si>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</si>
  <si>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</si>
  <si>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</si>
  <si>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</si>
  <si>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</si>
  <si>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</si>
  <si>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</si>
  <si>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</si>
  <si>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</si>
  <si>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</si>
  <si>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</si>
  <si>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</si>
  <si>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</si>
  <si>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</si>
  <si>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</si>
  <si>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</si>
  <si>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</si>
  <si>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</si>
  <si>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</si>
  <si>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</si>
  <si>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</si>
  <si>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</si>
  <si>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</si>
  <si>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</si>
  <si>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</si>
  <si>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</si>
  <si>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</si>
  <si>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</si>
  <si>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</si>
  <si>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</si>
  <si>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</si>
  <si>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</si>
  <si>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</si>
  <si>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</si>
  <si>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</si>
  <si>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</si>
  <si>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</si>
  <si>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</si>
  <si>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</si>
  <si>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</si>
  <si>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</si>
  <si>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</si>
  <si>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</si>
  <si>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</si>
  <si>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</si>
  <si>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</si>
  <si>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</si>
  <si>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</si>
  <si>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</si>
  <si>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</si>
  <si>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</si>
  <si>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</si>
  <si>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</si>
  <si>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</si>
  <si>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</si>
  <si>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</si>
  <si>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</si>
  <si>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</si>
  <si>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</si>
  <si>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</si>
  <si>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</si>
  <si>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</si>
  <si>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</si>
  <si>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</si>
  <si>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</si>
  <si>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</si>
  <si>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</si>
  <si>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</si>
  <si>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</si>
  <si>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</si>
  <si>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</si>
  <si>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</si>
  <si>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</si>
  <si>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</si>
  <si>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</si>
  <si>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</si>
  <si>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</si>
  <si>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</si>
  <si>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</si>
  <si>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</si>
  <si>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</si>
  <si>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</si>
  <si>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</si>
  <si>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</si>
  <si>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</si>
  <si>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</si>
  <si>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</si>
  <si>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</si>
  <si>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</si>
  <si>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</si>
  <si>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</si>
  <si>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</si>
  <si>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</si>
  <si>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</si>
  <si>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</si>
  <si>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</si>
  <si>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</si>
  <si>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</si>
  <si>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</si>
  <si>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</si>
  <si>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</si>
  <si>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</si>
  <si>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</si>
  <si>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</si>
  <si>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</si>
  <si>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</si>
  <si>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</si>
  <si>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</si>
  <si>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</si>
  <si>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</si>
  <si>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</si>
  <si>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</si>
  <si>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</si>
  <si>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</si>
  <si>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</si>
  <si>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</si>
  <si>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</si>
  <si>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</si>
  <si>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</si>
  <si>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</si>
  <si>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</si>
  <si>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</si>
  <si>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</si>
  <si>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</si>
  <si>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</si>
  <si>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</si>
  <si>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</si>
  <si>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</si>
  <si>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</si>
  <si>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</si>
  <si>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</si>
  <si>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</si>
  <si>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</si>
  <si>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</si>
  <si>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</si>
  <si>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</si>
  <si>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</si>
  <si>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</si>
  <si>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</si>
  <si>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</si>
  <si>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</si>
  <si>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</si>
  <si>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</si>
  <si>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</si>
  <si>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</si>
  <si>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</si>
  <si>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</si>
  <si>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</si>
  <si>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</si>
  <si>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</si>
  <si>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</si>
  <si>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</si>
  <si>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</si>
  <si>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</si>
  <si>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</si>
  <si>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</si>
  <si>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</si>
  <si>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</si>
  <si>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</si>
  <si>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</si>
  <si>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</si>
  <si>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</si>
  <si>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</si>
  <si>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</si>
  <si>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</si>
  <si>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</si>
  <si>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</si>
  <si>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</si>
  <si>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</si>
  <si>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</si>
  <si>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</si>
  <si>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</si>
  <si>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</si>
  <si>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</si>
  <si>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</si>
  <si>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</si>
  <si>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</si>
  <si>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</si>
  <si>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</si>
  <si>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</si>
  <si>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</si>
  <si>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</si>
  <si>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</si>
  <si>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</si>
  <si>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</si>
  <si>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</si>
  <si>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</si>
  <si>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</si>
  <si>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</si>
  <si>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</si>
  <si>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</si>
  <si>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</si>
  <si>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</si>
  <si>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</si>
  <si>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</si>
  <si>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</si>
  <si>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</si>
  <si>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</si>
  <si>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</si>
  <si>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</si>
  <si>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</si>
  <si>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</si>
  <si>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</si>
  <si>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</si>
  <si>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</si>
  <si>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</si>
  <si>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</si>
  <si>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</si>
  <si>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</si>
  <si>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</si>
  <si>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</si>
  <si>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</si>
  <si>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</si>
  <si>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</si>
  <si>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</si>
  <si>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</si>
  <si>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</si>
  <si>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</si>
  <si>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</si>
  <si>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</si>
  <si>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</si>
  <si>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</si>
  <si>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</si>
  <si>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</si>
  <si>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</si>
  <si>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</si>
  <si>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</si>
  <si>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</si>
  <si>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</si>
  <si>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</si>
  <si>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</si>
  <si>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</si>
  <si>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</si>
  <si>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</si>
  <si>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</si>
  <si>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</si>
  <si>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</si>
  <si>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</si>
  <si>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</si>
  <si>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</si>
  <si>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</si>
  <si>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</si>
  <si>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</si>
  <si>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</si>
  <si>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</si>
  <si>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</si>
  <si>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</si>
  <si>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</si>
  <si>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</si>
  <si>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</si>
  <si>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</si>
  <si>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</si>
  <si>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</si>
  <si>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</si>
  <si>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</si>
  <si>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</si>
  <si>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</si>
  <si>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</si>
  <si>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</si>
  <si>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</si>
  <si>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</si>
  <si>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</si>
  <si>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</si>
  <si>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</si>
  <si>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</si>
  <si>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</si>
  <si>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</si>
  <si>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</si>
  <si>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</si>
  <si>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</si>
  <si>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</si>
  <si>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</si>
  <si>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</si>
  <si>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</si>
  <si>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</si>
  <si>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</si>
  <si>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</si>
  <si>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</si>
  <si>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</si>
  <si>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</si>
  <si>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</si>
  <si>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</si>
  <si>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</si>
  <si>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</si>
  <si>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</si>
  <si>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</si>
  <si>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</si>
  <si>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</si>
  <si>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</si>
  <si>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</si>
  <si>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</si>
  <si>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</si>
  <si>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</si>
  <si>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</si>
  <si>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</si>
  <si>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</si>
  <si>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</si>
  <si>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</si>
  <si>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</si>
  <si>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</si>
  <si>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</si>
  <si>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</si>
  <si>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</si>
  <si>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</si>
  <si>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</si>
  <si>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</si>
  <si>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</si>
  <si>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</si>
  <si>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</si>
  <si>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</si>
  <si>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</si>
  <si>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</si>
  <si>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</si>
  <si>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</si>
  <si>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</si>
  <si>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</si>
  <si>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</si>
  <si>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</si>
  <si>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</si>
  <si>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</si>
  <si>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</si>
  <si>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</si>
  <si>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</si>
  <si>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</si>
  <si>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</si>
  <si>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</si>
  <si>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</si>
  <si>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</si>
  <si>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</si>
  <si>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</si>
  <si>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</si>
  <si>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</si>
  <si>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</si>
  <si>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</si>
  <si>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</si>
  <si>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</si>
  <si>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</si>
  <si>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</si>
  <si>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</si>
  <si>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</si>
  <si>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</si>
  <si>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</si>
  <si>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</si>
  <si>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</si>
  <si>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</si>
  <si>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</si>
  <si>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</si>
  <si>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</si>
  <si>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</si>
  <si>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</si>
  <si>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</si>
  <si>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</si>
  <si>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</si>
  <si>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</si>
  <si>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</si>
  <si>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</si>
  <si>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</si>
  <si>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</si>
  <si>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</si>
  <si>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</si>
  <si>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</si>
  <si>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</si>
  <si>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</si>
  <si>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</si>
  <si>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</si>
  <si>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</si>
  <si>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</si>
  <si>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</si>
  <si>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</si>
  <si>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</si>
  <si>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</si>
  <si>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</si>
  <si>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</si>
  <si>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</si>
  <si>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</si>
  <si>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</si>
  <si>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</si>
  <si>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</si>
  <si>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</si>
  <si>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</si>
  <si>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</si>
  <si>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</si>
  <si>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</si>
  <si>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</si>
  <si>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</si>
  <si>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</si>
  <si>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</si>
  <si>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</si>
  <si>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</si>
  <si>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</si>
  <si>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</si>
  <si>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</si>
  <si>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</si>
  <si>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</si>
  <si>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</si>
  <si>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</si>
  <si>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</si>
  <si>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</si>
  <si>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</si>
  <si>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</si>
  <si>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</si>
  <si>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</si>
  <si>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</si>
  <si>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</si>
  <si>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</si>
  <si>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</si>
  <si>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</si>
  <si>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</si>
  <si>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</si>
  <si>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</si>
  <si>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</si>
  <si>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</si>
  <si>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</si>
  <si>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</si>
  <si>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</si>
  <si>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</si>
  <si>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</si>
  <si>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</si>
  <si>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</si>
  <si>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</si>
  <si>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</si>
  <si>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</si>
  <si>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</si>
  <si>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</si>
  <si>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</si>
  <si>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</si>
  <si>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</si>
  <si>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</si>
  <si>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</si>
  <si>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</si>
  <si>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</si>
  <si>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</si>
  <si>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</si>
  <si>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</si>
  <si>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</si>
  <si>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</si>
  <si>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</si>
  <si>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</si>
  <si>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</si>
  <si>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</si>
  <si>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</si>
  <si>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</si>
  <si>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</si>
  <si>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</si>
  <si>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</si>
  <si>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</si>
  <si>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</si>
  <si>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</si>
  <si>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</si>
  <si>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</si>
  <si>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</si>
  <si>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</si>
  <si>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</si>
  <si>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</si>
  <si>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</si>
  <si>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</si>
  <si>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</si>
  <si>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</si>
  <si>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</si>
  <si>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</si>
  <si>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</si>
  <si>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</si>
  <si>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</si>
  <si>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</si>
  <si>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</si>
  <si>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</si>
  <si>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</si>
  <si>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</si>
  <si>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</si>
  <si>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</si>
  <si>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</si>
  <si>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</si>
  <si>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</si>
  <si>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</si>
  <si>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</si>
  <si>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</si>
  <si>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</si>
  <si>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</si>
  <si>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</si>
  <si>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</si>
  <si>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</si>
  <si>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</si>
  <si>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</si>
  <si>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</si>
  <si>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</si>
  <si>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</si>
  <si>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</si>
  <si>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</si>
  <si>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</si>
  <si>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</si>
  <si>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</si>
  <si>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</si>
  <si>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</si>
  <si>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</si>
  <si>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</si>
  <si>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</si>
  <si>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</si>
  <si>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</si>
  <si>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</si>
  <si>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</si>
  <si>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</si>
  <si>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</si>
  <si>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</si>
  <si>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</si>
  <si>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</si>
  <si>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</si>
  <si>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</si>
  <si>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</si>
  <si>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</si>
  <si>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</si>
  <si>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</si>
  <si>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</si>
  <si>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</si>
  <si>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</si>
  <si>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</si>
  <si>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</si>
  <si>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</si>
  <si>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</si>
  <si>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</si>
  <si>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</si>
  <si>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</si>
  <si>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</si>
  <si>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</si>
  <si>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</si>
  <si>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</si>
  <si>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</si>
  <si>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</si>
  <si>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</si>
  <si>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</si>
  <si>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</si>
  <si>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</si>
  <si>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</si>
  <si>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</si>
  <si>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</si>
  <si>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</si>
  <si>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</si>
  <si>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</si>
  <si>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</si>
  <si>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</si>
  <si>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</si>
  <si>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</si>
  <si>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</si>
  <si>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</si>
  <si>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</si>
  <si>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</si>
  <si>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</si>
  <si>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</si>
  <si>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</si>
  <si>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</si>
  <si>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</si>
  <si>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</si>
  <si>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</si>
  <si>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</si>
  <si>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</si>
  <si>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</si>
  <si>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</si>
  <si>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</si>
  <si>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</si>
  <si>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</si>
  <si>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</si>
  <si>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</si>
  <si>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</si>
  <si>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</si>
  <si>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</si>
  <si>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</si>
  <si>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</si>
  <si>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</si>
  <si>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</si>
  <si>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</si>
  <si>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</si>
  <si>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</si>
  <si>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</si>
  <si>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</si>
  <si>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</si>
  <si>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</si>
  <si>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</si>
  <si>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</si>
  <si>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</si>
  <si>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</si>
  <si>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</si>
  <si>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</si>
  <si>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</si>
  <si>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</si>
  <si>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</si>
  <si>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</si>
  <si>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</si>
  <si>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</si>
  <si>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</si>
  <si>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</si>
  <si>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</si>
  <si>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</si>
  <si>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</si>
  <si>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</si>
  <si>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</si>
  <si>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</si>
  <si>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</si>
  <si>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</si>
  <si>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</si>
  <si>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</si>
  <si>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</si>
  <si>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</si>
  <si>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</si>
  <si>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</si>
  <si>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</si>
  <si>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</si>
  <si>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</si>
  <si>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</si>
  <si>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</si>
  <si>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</si>
  <si>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</si>
  <si>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</si>
  <si>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</si>
  <si>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</si>
  <si>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</si>
  <si>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</si>
  <si>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</si>
  <si>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</si>
  <si>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</si>
  <si>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</si>
  <si>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</si>
  <si>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</si>
  <si>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</si>
  <si>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</si>
  <si>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</si>
  <si>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</si>
  <si>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</si>
  <si>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</si>
  <si>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</si>
  <si>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</si>
  <si>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</si>
  <si>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</si>
  <si>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</si>
  <si>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</si>
  <si>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</si>
  <si>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</si>
  <si>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</si>
  <si>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</si>
  <si>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</si>
  <si>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</si>
  <si>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</si>
  <si>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</si>
  <si>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</si>
  <si>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</si>
  <si>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</si>
  <si>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</si>
  <si>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</si>
  <si>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</si>
  <si>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</si>
  <si>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</si>
  <si>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</si>
  <si>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</si>
  <si>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</si>
  <si>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</si>
  <si>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</si>
  <si>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</si>
  <si>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</si>
  <si>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</si>
  <si>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</si>
  <si>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</si>
  <si>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</si>
  <si>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</si>
  <si>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</si>
  <si>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</si>
  <si>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</si>
  <si>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</si>
  <si>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</si>
  <si>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</si>
  <si>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</si>
  <si>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</si>
  <si>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</si>
  <si>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</si>
  <si>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</si>
  <si>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</si>
  <si>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</si>
  <si>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</si>
  <si>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</si>
  <si>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</si>
  <si>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</si>
  <si>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</si>
  <si>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</si>
  <si>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</si>
  <si>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</si>
  <si>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</si>
  <si>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</si>
  <si>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</si>
  <si>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</si>
  <si>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</si>
  <si>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</si>
  <si>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</si>
  <si>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</si>
  <si>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</si>
  <si>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</si>
  <si>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</si>
  <si>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</si>
  <si>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</si>
  <si>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</si>
  <si>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</si>
  <si>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</si>
  <si>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</si>
  <si>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</si>
  <si>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</si>
  <si>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</si>
  <si>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</si>
  <si>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</si>
  <si>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</si>
  <si>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</si>
  <si>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</si>
  <si>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</si>
  <si>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</si>
  <si>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</si>
  <si>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</si>
  <si>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</si>
  <si>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</si>
  <si>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</si>
  <si>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</si>
  <si>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</si>
  <si>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</si>
  <si>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</si>
  <si>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</si>
  <si>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</si>
  <si>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</si>
  <si>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</si>
  <si>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</si>
  <si>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</si>
  <si>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</si>
  <si>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</si>
  <si>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</si>
  <si>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</si>
  <si>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</si>
  <si>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</si>
  <si>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</si>
  <si>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</si>
  <si>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</si>
  <si>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</si>
  <si>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</si>
  <si>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</si>
  <si>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</si>
  <si>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</si>
  <si>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</si>
  <si>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</si>
  <si>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</si>
  <si>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</si>
  <si>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</si>
  <si>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</si>
  <si>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</si>
  <si>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</si>
  <si>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</si>
  <si>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</si>
  <si>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</si>
  <si>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</si>
  <si>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</si>
  <si>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</si>
  <si>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</si>
  <si>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</si>
  <si>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</si>
  <si>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</si>
  <si>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</si>
  <si>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</si>
  <si>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</si>
  <si>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</si>
  <si>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</si>
  <si>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</si>
  <si>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</si>
  <si>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</si>
  <si>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</si>
  <si>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</si>
  <si>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</si>
  <si>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</si>
  <si>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</si>
  <si>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</si>
  <si>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</si>
  <si>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</si>
  <si>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</si>
  <si>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</si>
  <si>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</si>
  <si>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</si>
  <si>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</si>
  <si>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</si>
  <si>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</si>
  <si>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</si>
  <si>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</si>
  <si>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</si>
  <si>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</si>
  <si>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</si>
  <si>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</si>
  <si>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</si>
  <si>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</si>
  <si>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</si>
  <si>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</si>
  <si>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</si>
  <si>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</si>
  <si>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</si>
  <si>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</si>
  <si>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</si>
  <si>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</si>
  <si>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</si>
  <si>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</si>
  <si>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</si>
  <si>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</si>
  <si>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</si>
  <si>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</si>
  <si>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</si>
  <si>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</si>
  <si>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</si>
  <si>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</si>
  <si>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</si>
  <si>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</si>
  <si>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</si>
  <si>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</si>
  <si>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</si>
  <si>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</si>
  <si>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</si>
  <si>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</si>
  <si>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</si>
  <si>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</si>
  <si>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</si>
  <si>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</si>
  <si>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</si>
  <si>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</si>
  <si>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</si>
  <si>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</si>
  <si>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</si>
  <si>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</si>
  <si>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</si>
  <si>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</si>
  <si>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</si>
  <si>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</si>
  <si>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</si>
  <si>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</si>
  <si>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</si>
  <si>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</si>
  <si>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</si>
  <si>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</si>
  <si>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</si>
  <si>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</si>
  <si>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</si>
  <si>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</si>
  <si>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</si>
  <si>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</si>
  <si>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</si>
  <si>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</si>
  <si>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</si>
  <si>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</si>
  <si>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</si>
  <si>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</si>
  <si>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</si>
  <si>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</si>
  <si>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</si>
  <si>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</si>
  <si>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</si>
  <si>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</si>
  <si>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</si>
  <si>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</si>
  <si>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</si>
  <si>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</si>
  <si>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</si>
  <si>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</si>
  <si>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</si>
  <si>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</si>
  <si>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</si>
  <si>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</si>
  <si>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</si>
  <si>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</si>
  <si>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</si>
  <si>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</si>
  <si>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</si>
  <si>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</si>
  <si>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</si>
  <si>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</si>
  <si>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</si>
  <si>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</si>
  <si>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</si>
  <si>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</si>
  <si>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</si>
  <si>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</si>
  <si>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</si>
  <si>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</si>
  <si>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</si>
  <si>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</si>
  <si>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</si>
  <si>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</si>
  <si>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</si>
  <si>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</si>
  <si>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</si>
  <si>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</si>
  <si>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</si>
  <si>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</si>
  <si>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</si>
  <si>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</si>
  <si>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</si>
  <si>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</si>
  <si>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</si>
  <si>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</si>
  <si>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</si>
  <si>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</si>
  <si>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</si>
  <si>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</si>
  <si>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</si>
  <si>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</si>
  <si>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</si>
  <si>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</si>
  <si>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</si>
  <si>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</si>
  <si>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</si>
  <si>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</si>
  <si>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</si>
  <si>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</si>
  <si>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</si>
  <si>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</si>
  <si>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</si>
  <si>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</si>
  <si>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</si>
  <si>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</si>
  <si>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</si>
  <si>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</si>
  <si>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</si>
  <si>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</si>
  <si>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</si>
  <si>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</si>
  <si>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</si>
  <si>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</si>
  <si>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</si>
  <si>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</si>
  <si>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</si>
  <si>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</si>
  <si>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</si>
  <si>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</si>
  <si>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</si>
  <si>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</si>
  <si>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</si>
  <si>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</si>
  <si>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</si>
  <si>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</si>
  <si>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</si>
  <si>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</si>
  <si>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</si>
  <si>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</si>
  <si>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</si>
  <si>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</si>
  <si>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</si>
  <si>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</si>
  <si>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</si>
  <si>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</si>
  <si>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</si>
  <si>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</si>
  <si>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</si>
  <si>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</si>
  <si>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</si>
  <si>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</si>
  <si>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</si>
  <si>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</si>
  <si>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</si>
  <si>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</si>
  <si>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</si>
  <si>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</si>
  <si>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</si>
  <si>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</si>
  <si>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</si>
  <si>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</si>
  <si>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</si>
  <si>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</si>
  <si>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</si>
  <si>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</si>
  <si>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</si>
  <si>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</si>
  <si>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</si>
  <si>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</si>
  <si>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</si>
  <si>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</si>
  <si>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</si>
  <si>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</si>
  <si>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</si>
  <si>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</si>
  <si>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</si>
  <si>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</si>
  <si>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</si>
  <si>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</si>
  <si>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</si>
  <si>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</si>
  <si>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</si>
  <si>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</si>
  <si>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</si>
  <si>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</si>
  <si>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</si>
  <si>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</si>
  <si>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</si>
  <si>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</si>
  <si>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</si>
  <si>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</si>
  <si>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</si>
  <si>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</si>
  <si>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</si>
  <si>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</si>
  <si>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</si>
  <si>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</si>
  <si>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</si>
  <si>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</si>
  <si>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</si>
  <si>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</si>
  <si>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</si>
  <si>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</si>
  <si>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</si>
  <si>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</si>
  <si>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</si>
  <si>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</si>
  <si>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</si>
  <si>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</si>
  <si>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</si>
  <si>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</si>
  <si>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</si>
  <si>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</si>
  <si>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</si>
  <si>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</si>
  <si>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</si>
  <si>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</si>
  <si>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</si>
  <si>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</si>
  <si>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</si>
  <si>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</si>
  <si>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</si>
  <si>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</si>
  <si>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</si>
  <si>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</si>
  <si>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</si>
  <si>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</si>
  <si>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</si>
  <si>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</si>
  <si>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</si>
  <si>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</si>
  <si>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</si>
  <si>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</si>
  <si>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</si>
  <si>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</si>
  <si>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</si>
  <si>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</si>
  <si>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</si>
  <si>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</si>
  <si>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</si>
  <si>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</si>
  <si>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</si>
  <si>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</si>
  <si>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</si>
  <si>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</si>
  <si>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</si>
  <si>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</si>
  <si>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</si>
  <si>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</si>
  <si>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</si>
  <si>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</si>
  <si>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</si>
  <si>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</si>
  <si>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</si>
  <si>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</si>
  <si>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</si>
  <si>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</si>
  <si>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</si>
  <si>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</si>
  <si>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</si>
  <si>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</si>
  <si>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</si>
  <si>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</si>
  <si>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</si>
  <si>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</si>
  <si>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</si>
  <si>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</si>
  <si>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</si>
  <si>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</si>
  <si>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</si>
  <si>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</si>
  <si>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</si>
  <si>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</si>
  <si>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</si>
  <si>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</si>
  <si>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</si>
  <si>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</si>
  <si>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</si>
  <si>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</si>
  <si>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</si>
  <si>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</si>
  <si>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</si>
  <si>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</si>
  <si>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</si>
  <si>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</si>
  <si>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</si>
  <si>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</si>
  <si>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</si>
  <si>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</si>
  <si>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</si>
  <si>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</si>
  <si>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</si>
  <si>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</si>
  <si>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</si>
  <si>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</si>
  <si>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</si>
  <si>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</si>
  <si>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</si>
  <si>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</si>
  <si>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</si>
  <si>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</si>
  <si>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</si>
  <si>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</si>
  <si>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</si>
  <si>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</si>
  <si>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</si>
  <si>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</si>
  <si>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</si>
  <si>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</si>
  <si>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</si>
  <si>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</si>
  <si>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</si>
  <si>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</si>
  <si>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</si>
  <si>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</si>
  <si>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</si>
  <si>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</si>
  <si>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</si>
  <si>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</si>
  <si>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</si>
  <si>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</si>
  <si>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</si>
  <si>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</si>
  <si>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</si>
  <si>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</si>
  <si>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</si>
  <si>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</si>
  <si>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</si>
  <si>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</si>
  <si>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</si>
  <si>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</si>
  <si>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</si>
  <si>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</si>
  <si>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</si>
  <si>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</si>
  <si>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</si>
  <si>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</si>
  <si>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</si>
  <si>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</si>
  <si>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</si>
  <si>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</si>
  <si>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</si>
  <si>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</si>
  <si>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</si>
  <si>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</si>
  <si>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</si>
  <si>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</si>
  <si>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</si>
  <si>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</si>
  <si>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</si>
  <si>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</si>
  <si>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</si>
  <si>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</si>
  <si>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</si>
  <si>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</si>
  <si>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</si>
  <si>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</si>
  <si>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</si>
  <si>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</si>
  <si>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</si>
  <si>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</si>
  <si>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</si>
  <si>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</si>
  <si>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</si>
  <si>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</si>
  <si>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</si>
  <si>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</si>
  <si>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</si>
  <si>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</si>
  <si>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</si>
  <si>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</si>
  <si>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</si>
  <si>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</si>
  <si>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</si>
  <si>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</si>
  <si>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</si>
  <si>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</si>
  <si>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</si>
  <si>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</si>
  <si>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</si>
  <si>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</si>
  <si>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</si>
  <si>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</si>
  <si>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</si>
  <si>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</si>
  <si>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</si>
  <si>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</si>
  <si>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</si>
  <si>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</si>
  <si>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</si>
  <si>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</si>
  <si>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</si>
  <si>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</si>
  <si>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</si>
  <si>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</si>
  <si>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</si>
  <si>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</si>
  <si>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</si>
  <si>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</si>
  <si>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</si>
  <si>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</si>
  <si>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</si>
  <si>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</si>
  <si>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</si>
  <si>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</si>
  <si>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</si>
  <si>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</si>
  <si>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</si>
  <si>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</si>
  <si>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</si>
  <si>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</si>
  <si>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</si>
  <si>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</si>
  <si>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</si>
  <si>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</si>
  <si>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</si>
  <si>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</si>
  <si>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</si>
  <si>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</si>
  <si>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</si>
  <si>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</si>
  <si>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</si>
  <si>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</si>
  <si>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</si>
  <si>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</si>
  <si>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</si>
  <si>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</si>
  <si>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</si>
  <si>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</si>
  <si>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</si>
  <si>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</si>
  <si>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</si>
  <si>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</si>
  <si>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</si>
  <si>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</si>
  <si>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</si>
  <si>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</si>
  <si>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</si>
  <si>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</si>
  <si>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</si>
  <si>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</si>
  <si>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</si>
  <si>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</si>
  <si>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</si>
  <si>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</si>
  <si>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</si>
  <si>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</si>
  <si>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</si>
  <si>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</si>
  <si>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</si>
  <si>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</si>
  <si>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</si>
  <si>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</si>
  <si>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</si>
  <si>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</si>
  <si>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</si>
  <si>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</si>
  <si>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</si>
  <si>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</si>
  <si>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</si>
  <si>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</si>
  <si>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</si>
  <si>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</si>
  <si>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</si>
  <si>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</si>
  <si>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</si>
  <si>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</si>
  <si>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</si>
  <si>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</si>
  <si>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</si>
  <si>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</si>
  <si>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</si>
  <si>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</si>
  <si>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</si>
  <si>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</si>
  <si>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</si>
  <si>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</si>
  <si>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</si>
  <si>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</si>
  <si>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</si>
  <si>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</si>
  <si>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</si>
  <si>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</si>
  <si>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</si>
  <si>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</si>
  <si>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</si>
  <si>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</si>
  <si>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</si>
  <si>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</si>
  <si>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</si>
  <si>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</si>
  <si>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</si>
  <si>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</si>
  <si>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</si>
  <si>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</si>
  <si>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</si>
  <si>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</si>
  <si>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</si>
  <si>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</si>
  <si>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</si>
  <si>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</si>
  <si>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</si>
  <si>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</si>
  <si>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</si>
  <si>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</si>
  <si>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</si>
  <si>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</si>
  <si>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</si>
  <si>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</si>
  <si>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</si>
  <si>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</si>
  <si>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</si>
  <si>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</si>
  <si>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</si>
  <si>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</si>
  <si>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</si>
  <si>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</si>
  <si>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</si>
  <si>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</si>
  <si>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</si>
  <si>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</si>
  <si>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</si>
  <si>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</si>
  <si>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</si>
  <si>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</si>
  <si>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</si>
  <si>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</si>
  <si>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</si>
  <si>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</si>
  <si>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</si>
  <si>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</si>
  <si>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</si>
  <si>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</si>
  <si>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</si>
  <si>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</si>
  <si>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</si>
  <si>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</si>
  <si>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</si>
  <si>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</si>
  <si>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</si>
  <si>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</si>
  <si>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</si>
  <si>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</si>
  <si>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</si>
  <si>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</si>
  <si>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</si>
  <si>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</si>
  <si>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</si>
  <si>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</si>
  <si>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</si>
  <si>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</si>
  <si>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</si>
  <si>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</si>
  <si>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</si>
  <si>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</si>
  <si>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</si>
  <si>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</si>
  <si>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</si>
  <si>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</si>
  <si>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</si>
  <si>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</si>
  <si>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</si>
  <si>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</si>
  <si>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</si>
  <si>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</si>
  <si>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</si>
  <si>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</si>
  <si>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</si>
  <si>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</si>
  <si>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</si>
  <si>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</si>
  <si>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</si>
  <si>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</si>
  <si>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</si>
  <si>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</si>
  <si>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</si>
  <si>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</si>
  <si>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</si>
  <si>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</si>
  <si>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</si>
  <si>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</si>
  <si>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</si>
  <si>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</si>
  <si>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</si>
  <si>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</si>
  <si>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</si>
  <si>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</si>
  <si>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</si>
  <si>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</si>
  <si>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</si>
  <si>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</si>
  <si>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</si>
  <si>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</si>
  <si>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</si>
  <si>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</si>
  <si>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</si>
  <si>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</si>
  <si>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</si>
  <si>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</si>
  <si>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</si>
  <si>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</si>
  <si>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</si>
  <si>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</si>
  <si>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</si>
  <si>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</si>
  <si>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</si>
  <si>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</si>
  <si>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</si>
  <si>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</si>
  <si>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</si>
  <si>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</si>
  <si>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</si>
  <si>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</si>
  <si>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</si>
  <si>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</si>
  <si>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</si>
  <si>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</si>
  <si>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</si>
  <si>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</si>
  <si>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</si>
  <si>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</si>
  <si>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</si>
  <si>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</si>
  <si>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</si>
  <si>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</si>
  <si>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</si>
  <si>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</si>
  <si>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</si>
  <si>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</si>
  <si>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</si>
  <si>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</si>
  <si>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</si>
  <si>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</si>
  <si>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</si>
  <si>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</si>
  <si>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</si>
  <si>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</si>
  <si>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</si>
  <si>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</si>
  <si>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</si>
  <si>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</si>
  <si>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</si>
  <si>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</si>
  <si>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</si>
  <si>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</si>
  <si>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</si>
  <si>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</si>
  <si>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</si>
  <si>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</si>
  <si>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</si>
  <si>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</si>
  <si>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</si>
  <si>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</si>
  <si>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</si>
  <si>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</si>
  <si>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</si>
  <si>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</si>
  <si>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</si>
  <si>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</si>
  <si>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</si>
  <si>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</si>
  <si>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</si>
  <si>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</si>
  <si>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</si>
  <si>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</si>
  <si>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</si>
  <si>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</si>
  <si>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</si>
  <si>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</si>
  <si>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</si>
  <si>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</si>
  <si>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</si>
  <si>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</si>
  <si>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</si>
  <si>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</si>
  <si>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</si>
  <si>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</si>
  <si>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</si>
  <si>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</si>
  <si>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</si>
  <si>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</si>
  <si>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</si>
  <si>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</si>
  <si>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</si>
  <si>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</si>
  <si>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</si>
  <si>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</si>
  <si>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</si>
  <si>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</si>
  <si>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</si>
  <si>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</si>
  <si>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</si>
  <si>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</si>
  <si>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</si>
  <si>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</si>
  <si>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</si>
  <si>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</si>
  <si>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</si>
  <si>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</si>
  <si>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</si>
  <si>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</si>
  <si>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</si>
  <si>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</si>
  <si>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</si>
  <si>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</si>
  <si>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</si>
  <si>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</si>
  <si>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</si>
  <si>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</si>
  <si>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</si>
  <si>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</si>
  <si>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</si>
  <si>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</si>
  <si>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</si>
  <si>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</si>
  <si>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</si>
  <si>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</si>
  <si>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</si>
  <si>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</si>
  <si>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</si>
  <si>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</si>
  <si>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</si>
  <si>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</si>
  <si>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</si>
  <si>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</si>
  <si>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</si>
  <si>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</si>
  <si>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</si>
  <si>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</si>
  <si>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</si>
  <si>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</si>
  <si>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</si>
  <si>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</si>
  <si>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</si>
  <si>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</si>
  <si>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</si>
  <si>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</si>
  <si>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</si>
  <si>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</si>
  <si>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</si>
  <si>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</si>
  <si>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</si>
  <si>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</si>
  <si>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</si>
  <si>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</si>
  <si>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</si>
  <si>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</si>
  <si>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</si>
  <si>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</si>
  <si>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</si>
  <si>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</si>
  <si>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</si>
  <si>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</si>
  <si>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</si>
  <si>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</si>
  <si>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</si>
  <si>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</si>
  <si>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</si>
  <si>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</si>
  <si>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</si>
  <si>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</si>
  <si>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</si>
  <si>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</si>
  <si>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</si>
  <si>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</si>
  <si>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</si>
  <si>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</si>
  <si>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</si>
  <si>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</si>
  <si>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</si>
  <si>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</si>
  <si>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</si>
  <si>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</si>
  <si>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</si>
  <si>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</si>
  <si>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</si>
  <si>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</si>
  <si>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</si>
  <si>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</si>
  <si>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</si>
  <si>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</si>
  <si>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</si>
  <si>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</si>
  <si>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</si>
  <si>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</si>
  <si>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</si>
  <si>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</si>
  <si>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</si>
  <si>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</si>
  <si>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</si>
  <si>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</si>
  <si>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</si>
  <si>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</si>
  <si>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</si>
  <si>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</si>
  <si>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</si>
  <si>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</si>
  <si>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</si>
  <si>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</si>
  <si>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</si>
  <si>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</si>
  <si>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</si>
  <si>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</si>
  <si>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</si>
  <si>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</si>
  <si>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</si>
  <si>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</si>
  <si>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</si>
  <si>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</si>
  <si>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</si>
  <si>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</si>
  <si>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</si>
  <si>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</si>
  <si>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</si>
  <si>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</si>
  <si>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</si>
  <si>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</si>
  <si>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</si>
  <si>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</si>
  <si>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</si>
  <si>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</si>
  <si>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</si>
  <si>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</si>
  <si>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</si>
  <si>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</si>
  <si>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</si>
  <si>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</si>
  <si>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</si>
  <si>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</si>
  <si>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</si>
  <si>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</si>
  <si>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</si>
  <si>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</si>
  <si>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</si>
  <si>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</si>
  <si>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</si>
  <si>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</si>
  <si>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</si>
  <si>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</si>
  <si>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</si>
  <si>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</si>
  <si>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</si>
  <si>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</si>
  <si>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</si>
  <si>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</si>
  <si>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</si>
  <si>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</si>
  <si>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</si>
  <si>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</si>
  <si>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</si>
  <si>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</si>
  <si>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</si>
  <si>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</si>
  <si>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</si>
  <si>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</si>
  <si>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</si>
  <si>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</si>
  <si>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</si>
  <si>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</si>
  <si>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</si>
  <si>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</si>
  <si>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</si>
  <si>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</si>
  <si>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</si>
  <si>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</si>
  <si>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</si>
  <si>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</si>
  <si>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</si>
  <si>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</si>
  <si>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</si>
  <si>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</si>
  <si>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</si>
  <si>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</si>
  <si>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</si>
  <si>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</si>
  <si>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</si>
  <si>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</si>
  <si>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</si>
  <si>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</si>
  <si>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</si>
  <si>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</si>
  <si>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</si>
  <si>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</si>
  <si>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</si>
  <si>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</si>
  <si>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</si>
  <si>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</si>
  <si>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</si>
  <si>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</si>
  <si>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</si>
  <si>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</si>
  <si>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</si>
  <si>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</si>
  <si>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</si>
  <si>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</si>
  <si>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</si>
  <si>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</si>
  <si>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</si>
  <si>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</si>
  <si>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</si>
  <si>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</si>
  <si>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</si>
  <si>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</si>
  <si>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</si>
  <si>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</si>
  <si>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</si>
  <si>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</si>
  <si>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</si>
  <si>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</si>
  <si>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</si>
  <si>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</si>
  <si>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</si>
  <si>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</si>
  <si>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</si>
  <si>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</si>
  <si>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</si>
  <si>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</si>
  <si>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</si>
  <si>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</si>
  <si>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</si>
  <si>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</si>
  <si>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</si>
  <si>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</si>
  <si>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</si>
  <si>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</si>
  <si>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</si>
  <si>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</si>
  <si>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</si>
  <si>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</si>
  <si>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</si>
  <si>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</si>
  <si>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</si>
  <si>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</si>
  <si>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</si>
  <si>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</si>
  <si>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</si>
  <si>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</si>
  <si>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</si>
  <si>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</si>
  <si>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</si>
  <si>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</si>
  <si>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</si>
  <si>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</si>
  <si>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</si>
  <si>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</si>
  <si>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</si>
  <si>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</si>
  <si>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</si>
  <si>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</si>
  <si>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</si>
  <si>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</si>
  <si>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</si>
  <si>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</si>
  <si>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</si>
  <si>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</si>
  <si>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</si>
  <si>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</si>
  <si>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</si>
  <si>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</si>
  <si>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</si>
  <si>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</si>
  <si>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</si>
  <si>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</si>
  <si>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</si>
  <si>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</si>
  <si>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</si>
  <si>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</si>
  <si>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</si>
  <si>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</si>
  <si>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</si>
  <si>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</si>
  <si>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</si>
  <si>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</si>
  <si>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</si>
  <si>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</si>
  <si>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</si>
  <si>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</si>
  <si>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</si>
  <si>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</si>
  <si>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</si>
  <si>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</si>
  <si>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</si>
  <si>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</si>
  <si>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</si>
  <si>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</si>
  <si>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</si>
  <si>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</si>
  <si>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</si>
  <si>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</si>
  <si>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</si>
  <si>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</si>
  <si>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</si>
  <si>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</si>
  <si>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</si>
  <si>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</si>
  <si>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</si>
  <si>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</si>
  <si>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</si>
  <si>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</si>
  <si>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</si>
  <si>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</si>
  <si>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</si>
  <si>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</si>
  <si>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</si>
  <si>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</si>
  <si>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</si>
  <si>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</si>
  <si>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</si>
  <si>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</si>
  <si>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</si>
  <si>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</si>
  <si>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</si>
  <si>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</si>
  <si>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</si>
  <si>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</si>
  <si>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</si>
  <si>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</si>
  <si>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</si>
  <si>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</si>
  <si>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</si>
  <si>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</si>
  <si>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</si>
  <si>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</si>
  <si>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</si>
  <si>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</si>
  <si>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</si>
  <si>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</si>
  <si>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</si>
  <si>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</si>
  <si>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</si>
  <si>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</si>
  <si>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</si>
  <si>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</si>
  <si>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</si>
  <si>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</si>
  <si>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</si>
  <si>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</si>
  <si>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</si>
  <si>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</si>
  <si>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</si>
  <si>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</si>
  <si>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</si>
  <si>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</si>
  <si>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</si>
  <si>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</si>
  <si>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</si>
  <si>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</si>
  <si>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</si>
  <si>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</si>
  <si>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</si>
  <si>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</si>
  <si>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</si>
  <si>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</si>
  <si>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</si>
  <si>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</si>
  <si>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</si>
  <si>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</si>
  <si>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</si>
  <si>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</si>
  <si>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</si>
  <si>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</si>
  <si>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</si>
  <si>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</si>
  <si>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</si>
  <si>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</si>
  <si>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</si>
  <si>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</si>
  <si>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</si>
  <si>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</si>
  <si>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</si>
  <si>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</si>
  <si>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</si>
  <si>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</si>
  <si>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</si>
  <si>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</si>
  <si>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</si>
  <si>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</si>
  <si>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</si>
  <si>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</si>
  <si>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</si>
  <si>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</si>
  <si>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</si>
  <si>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</si>
  <si>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</si>
  <si>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</si>
  <si>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</si>
  <si>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</si>
  <si>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</si>
  <si>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</si>
  <si>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</si>
  <si>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</si>
  <si>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</si>
  <si>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</si>
  <si>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</si>
  <si>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</si>
  <si>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</si>
  <si>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</si>
  <si>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</si>
  <si>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</si>
  <si>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</si>
  <si>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</si>
  <si>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</si>
  <si>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</si>
  <si>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</si>
  <si>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</si>
  <si>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</si>
  <si>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</si>
  <si>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</si>
  <si>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</si>
  <si>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</si>
  <si>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</si>
  <si>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</si>
  <si>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</si>
  <si>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</si>
  <si>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</si>
  <si>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</si>
  <si>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</si>
  <si>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</si>
  <si>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</si>
  <si>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</si>
  <si>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</si>
  <si>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</si>
  <si>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</si>
  <si>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</si>
  <si>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</si>
  <si>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</si>
  <si>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</si>
  <si>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</si>
  <si>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</si>
  <si>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</si>
  <si>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</si>
  <si>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</si>
  <si>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</si>
  <si>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</si>
  <si>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</si>
  <si>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</si>
  <si>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</si>
  <si>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</si>
  <si>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</si>
  <si>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</si>
  <si>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</si>
  <si>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</si>
  <si>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</si>
  <si>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</si>
  <si>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</si>
  <si>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</si>
  <si>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</si>
  <si>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</si>
  <si>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</si>
  <si>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</si>
  <si>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</si>
  <si>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</si>
  <si>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</si>
  <si>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</si>
  <si>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</si>
  <si>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</si>
  <si>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</si>
  <si>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</si>
  <si>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</si>
  <si>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</si>
  <si>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</si>
  <si>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</si>
  <si>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</si>
  <si>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</si>
  <si>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</si>
  <si>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</si>
  <si>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</si>
  <si>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</si>
  <si>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</si>
  <si>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</si>
  <si>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</si>
  <si>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</si>
  <si>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</si>
  <si>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</si>
  <si>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</si>
  <si>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</si>
  <si>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</si>
  <si>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</si>
  <si>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</si>
  <si>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</si>
  <si>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</si>
  <si>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</si>
  <si>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</si>
  <si>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</si>
  <si>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</si>
  <si>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</si>
  <si>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</si>
  <si>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</si>
  <si>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</si>
  <si>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</si>
  <si>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</si>
  <si>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</si>
  <si>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</si>
  <si>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</si>
  <si>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</si>
  <si>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</si>
  <si>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</si>
  <si>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</si>
  <si>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</si>
  <si>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</si>
  <si>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</si>
  <si>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</si>
  <si>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</si>
  <si>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</si>
  <si>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</si>
  <si>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</si>
  <si>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</si>
  <si>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</si>
  <si>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</si>
  <si>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</si>
  <si>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</si>
  <si>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</si>
  <si>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</si>
  <si>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</si>
  <si>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</si>
  <si>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</si>
  <si>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</si>
  <si>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</si>
  <si>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</si>
  <si>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</si>
  <si>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</si>
  <si>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</si>
  <si>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</si>
  <si>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</si>
  <si>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</si>
  <si>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</si>
  <si>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</si>
  <si>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</si>
  <si>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</si>
  <si>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</si>
  <si>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</si>
  <si>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</si>
  <si>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</si>
  <si>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</si>
  <si>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</si>
  <si>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</si>
  <si>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</si>
  <si>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</si>
  <si>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</si>
  <si>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</si>
  <si>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</si>
  <si>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</si>
  <si>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</si>
  <si>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</si>
  <si>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</si>
  <si>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</si>
  <si>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</si>
  <si>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</si>
  <si>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</si>
  <si>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</si>
  <si>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</si>
  <si>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</si>
  <si>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</si>
  <si>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</si>
  <si>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</si>
  <si>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</si>
  <si>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</si>
  <si>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</si>
  <si>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</si>
  <si>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</si>
  <si>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</si>
  <si>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</si>
  <si>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</si>
  <si>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</si>
  <si>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</si>
  <si>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</si>
  <si>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</si>
  <si>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</si>
  <si>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</si>
  <si>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</si>
  <si>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</si>
  <si>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</si>
  <si>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</si>
  <si>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</si>
  <si>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</si>
  <si>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</si>
  <si>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</si>
  <si>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</si>
  <si>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</si>
  <si>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</si>
  <si>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</si>
  <si>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</si>
  <si>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</si>
  <si>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</si>
  <si>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</si>
  <si>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</si>
  <si>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</si>
  <si>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</si>
  <si>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</si>
  <si>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</si>
  <si>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</si>
  <si>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</si>
  <si>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</si>
  <si>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</si>
  <si>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</si>
  <si>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</si>
  <si>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</si>
  <si>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</si>
  <si>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</si>
  <si>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</si>
  <si>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</si>
  <si>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</si>
  <si>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</si>
  <si>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</si>
  <si>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</si>
  <si>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</si>
  <si>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</si>
  <si>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</si>
  <si>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</si>
  <si>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</si>
  <si>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</si>
  <si>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</si>
  <si>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</si>
  <si>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</si>
  <si>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</si>
  <si>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</si>
  <si>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</si>
  <si>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</si>
  <si>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</si>
  <si>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</si>
  <si>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</si>
  <si>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</si>
  <si>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</si>
  <si>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</si>
  <si>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</si>
  <si>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</si>
  <si>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</si>
  <si>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</si>
  <si>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</si>
  <si>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</si>
  <si>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</si>
  <si>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</si>
  <si>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</si>
  <si>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</si>
  <si>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</si>
  <si>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</si>
  <si>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</si>
  <si>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</si>
  <si>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</si>
  <si>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</si>
  <si>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</si>
  <si>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</si>
  <si>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</si>
  <si>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</si>
  <si>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</si>
  <si>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</si>
  <si>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</si>
  <si>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</si>
  <si>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</si>
  <si>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</si>
  <si>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</si>
  <si>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</si>
  <si>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</si>
  <si>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</si>
  <si>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</si>
  <si>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</si>
  <si>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</si>
  <si>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</si>
  <si>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</si>
  <si>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</si>
  <si>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</si>
  <si>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</si>
  <si>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</si>
  <si>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</si>
  <si>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</si>
  <si>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</si>
  <si>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</si>
  <si>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</si>
  <si>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</si>
  <si>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</si>
  <si>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</si>
  <si>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</si>
  <si>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</si>
  <si>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</si>
  <si>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</si>
  <si>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</si>
  <si>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</si>
  <si>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</si>
  <si>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</si>
  <si>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</si>
  <si>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</si>
  <si>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</si>
  <si>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</si>
  <si>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</si>
  <si>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</si>
  <si>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</si>
  <si>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</si>
  <si>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</si>
  <si>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</si>
  <si>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</si>
  <si>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</si>
  <si>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</si>
  <si>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</si>
  <si>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</si>
  <si>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</si>
  <si>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</si>
  <si>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</si>
  <si>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</si>
  <si>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</si>
  <si>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</si>
  <si>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</si>
  <si>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</si>
  <si>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</si>
  <si>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</si>
  <si>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</si>
  <si>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</si>
  <si>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</si>
  <si>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</si>
  <si>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</si>
  <si>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</si>
  <si>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</si>
  <si>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</si>
  <si>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</si>
  <si>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</si>
  <si>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</si>
  <si>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</si>
  <si>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</si>
  <si>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</si>
  <si>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</si>
  <si>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</si>
  <si>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</si>
  <si>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</si>
  <si>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</si>
  <si>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</si>
  <si>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</si>
  <si>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</si>
  <si>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</si>
  <si>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</si>
  <si>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</si>
  <si>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</si>
  <si>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</si>
  <si>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</si>
  <si>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</si>
  <si>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</si>
  <si>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</si>
  <si>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</si>
  <si>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</si>
  <si>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</si>
  <si>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</si>
  <si>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</si>
  <si>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</si>
  <si>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</si>
  <si>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</si>
  <si>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</si>
  <si>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</si>
  <si>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</si>
  <si>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</si>
  <si>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</si>
  <si>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</si>
  <si>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</si>
  <si>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</si>
  <si>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</si>
  <si>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</si>
  <si>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</si>
  <si>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</si>
  <si>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</si>
  <si>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</si>
  <si>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</si>
  <si>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</si>
  <si>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</si>
  <si>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</si>
  <si>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</si>
  <si>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</si>
  <si>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</si>
  <si>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</si>
  <si>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</si>
  <si>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</si>
  <si>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</si>
  <si>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</si>
  <si>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</si>
  <si>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</si>
  <si>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</si>
  <si>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</si>
  <si>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</si>
  <si>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</si>
  <si>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</si>
  <si>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</si>
  <si>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</si>
  <si>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</si>
  <si>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</si>
  <si>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</si>
  <si>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</si>
  <si>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</si>
  <si>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</si>
  <si>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</si>
  <si>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</si>
  <si>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</si>
  <si>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</si>
  <si>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</si>
  <si>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</si>
  <si>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</si>
  <si>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</si>
  <si>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</si>
  <si>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</si>
  <si>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</si>
  <si>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</si>
  <si>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</si>
  <si>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</si>
  <si>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</si>
  <si>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</si>
  <si>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</si>
  <si>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</si>
  <si>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</si>
  <si>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</si>
  <si>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</si>
  <si>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</si>
  <si>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</si>
  <si>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</si>
  <si>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</si>
  <si>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</si>
  <si>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</si>
  <si>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</si>
  <si>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</si>
  <si>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</si>
  <si>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</si>
  <si>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</si>
  <si>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</si>
  <si>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</si>
  <si>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</si>
  <si>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</si>
  <si>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</si>
  <si>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</si>
  <si>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</si>
  <si>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</si>
  <si>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</si>
  <si>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</si>
  <si>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</si>
  <si>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</si>
  <si>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</si>
  <si>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</si>
  <si>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</si>
  <si>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</si>
  <si>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</si>
  <si>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</si>
  <si>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</si>
  <si>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</si>
  <si>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</si>
  <si>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</si>
  <si>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</si>
  <si>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</si>
  <si>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</si>
  <si>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</si>
  <si>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</si>
  <si>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</si>
  <si>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</si>
  <si>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</si>
  <si>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</si>
  <si>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</si>
  <si>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</si>
  <si>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</si>
  <si>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</si>
  <si>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</si>
  <si>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</si>
  <si>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</si>
  <si>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</si>
  <si>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</si>
  <si>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</si>
  <si>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</si>
  <si>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</si>
  <si>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</si>
  <si>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</si>
  <si>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</si>
  <si>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</si>
  <si>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</si>
  <si>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</si>
  <si>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</si>
  <si>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</si>
  <si>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</si>
  <si>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</si>
  <si>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</si>
  <si>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</si>
  <si>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</si>
  <si>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</si>
  <si>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</si>
  <si>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</si>
  <si>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</si>
  <si>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</si>
  <si>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</si>
  <si>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</si>
  <si>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</si>
  <si>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</si>
  <si>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</si>
  <si>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</si>
  <si>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</si>
  <si>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</si>
  <si>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</si>
  <si>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</si>
  <si>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</si>
  <si>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</si>
  <si>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</si>
  <si>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</si>
  <si>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</si>
  <si>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</si>
  <si>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</si>
  <si>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</si>
  <si>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</si>
  <si>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</si>
  <si>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</si>
  <si>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</si>
  <si>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</si>
  <si>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</si>
  <si>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</si>
  <si>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</si>
  <si>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</si>
  <si>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</si>
  <si>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</si>
  <si>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</si>
  <si>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</si>
  <si>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</si>
  <si>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</si>
  <si>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</si>
  <si>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</si>
  <si>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</si>
  <si>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</si>
  <si>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</si>
  <si>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</si>
  <si>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</si>
  <si>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</si>
  <si>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</si>
  <si>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</si>
  <si>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</si>
  <si>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</si>
  <si>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</si>
  <si>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</si>
  <si>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</si>
  <si>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</si>
  <si>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</si>
  <si>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</si>
  <si>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</si>
  <si>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</si>
  <si>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</si>
  <si>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</si>
  <si>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</si>
  <si>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</si>
  <si>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</si>
  <si>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</si>
  <si>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</si>
  <si>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</si>
  <si>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</si>
  <si>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</si>
  <si>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</si>
  <si>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</si>
  <si>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</si>
  <si>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</si>
  <si>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</si>
  <si>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</si>
  <si>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</si>
  <si>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</si>
  <si>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</si>
  <si>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</si>
  <si>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</si>
  <si>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</si>
  <si>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</si>
  <si>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</si>
  <si>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</si>
  <si>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</si>
  <si>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</si>
  <si>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</si>
  <si>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</si>
  <si>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</si>
  <si>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</si>
  <si>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</si>
  <si>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</si>
  <si>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</si>
  <si>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</si>
  <si>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</si>
  <si>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</si>
  <si>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</si>
  <si>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</si>
  <si>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</si>
  <si>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</si>
  <si>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</si>
  <si>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</si>
  <si>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</si>
  <si>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</si>
  <si>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</si>
  <si>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</si>
  <si>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</si>
  <si>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</si>
  <si>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</si>
  <si>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</si>
  <si>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</si>
  <si>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</si>
  <si>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</si>
  <si>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</si>
  <si>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</si>
  <si>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</si>
  <si>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</si>
  <si>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</si>
  <si>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</si>
  <si>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</si>
  <si>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</si>
  <si>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</si>
  <si>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</si>
  <si>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</si>
  <si>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</si>
  <si>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</si>
  <si>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</si>
  <si>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</si>
  <si>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</si>
  <si>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</si>
  <si>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</si>
  <si>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</si>
  <si>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</si>
  <si>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</si>
  <si>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</si>
  <si>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</si>
  <si>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</si>
  <si>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</si>
  <si>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</si>
  <si>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</si>
  <si>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</si>
  <si>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</si>
  <si>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</si>
  <si>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</si>
  <si>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</si>
  <si>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</si>
  <si>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</si>
  <si>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</si>
  <si>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</si>
  <si>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</si>
  <si>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</si>
  <si>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</si>
  <si>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</si>
  <si>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</si>
  <si>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</si>
  <si>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</si>
  <si>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</si>
  <si>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</si>
  <si>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</si>
  <si>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</si>
  <si>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</si>
  <si>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</si>
  <si>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</si>
  <si>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</si>
  <si>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</si>
  <si>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</si>
  <si>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</si>
  <si>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</si>
  <si>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</si>
  <si>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</si>
  <si>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</si>
  <si>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</si>
  <si>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</si>
  <si>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</si>
  <si>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</si>
  <si>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</si>
  <si>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</si>
  <si>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</si>
  <si>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</si>
  <si>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</si>
  <si>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</si>
  <si>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</si>
  <si>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</si>
  <si>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</si>
  <si>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</si>
  <si>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</si>
  <si>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</si>
  <si>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</si>
  <si>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</si>
  <si>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</si>
  <si>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</si>
  <si>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</si>
  <si>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</si>
  <si>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</si>
  <si>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</si>
  <si>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</si>
  <si>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</si>
  <si>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</si>
  <si>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</si>
  <si>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</si>
  <si>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</si>
  <si>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</si>
  <si>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</si>
  <si>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</si>
  <si>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</si>
  <si>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</si>
  <si>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</si>
  <si>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</si>
  <si>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</si>
  <si>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</si>
  <si>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</si>
  <si>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</si>
  <si>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</si>
  <si>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</si>
  <si>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</si>
  <si>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</si>
  <si>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</si>
  <si>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</si>
  <si>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</si>
  <si>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</si>
  <si>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</si>
  <si>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</si>
  <si>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</si>
  <si>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</si>
  <si>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</si>
  <si>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</si>
  <si>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</si>
  <si>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</si>
  <si>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</si>
  <si>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</si>
  <si>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</si>
  <si>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</si>
  <si>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</si>
  <si>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</si>
  <si>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</si>
  <si>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</si>
  <si>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</si>
  <si>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</si>
  <si>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</si>
  <si>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</si>
  <si>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</si>
  <si>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</si>
  <si>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</si>
  <si>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</si>
  <si>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</si>
  <si>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</si>
  <si>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</si>
  <si>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</si>
  <si>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</si>
  <si>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</si>
  <si>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</si>
  <si>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</si>
  <si>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</si>
  <si>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</si>
  <si>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</si>
  <si>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</si>
  <si>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</si>
  <si>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</si>
  <si>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</si>
  <si>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</si>
  <si>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</si>
  <si>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</si>
  <si>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</si>
  <si>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</si>
  <si>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</si>
  <si>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</si>
  <si>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</si>
  <si>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</si>
  <si>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</si>
  <si>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</si>
  <si>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</si>
  <si>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</si>
  <si>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</si>
  <si>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</si>
  <si>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</si>
  <si>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</si>
  <si>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</si>
  <si>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</si>
  <si>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</si>
  <si>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</si>
  <si>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</si>
  <si>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</si>
  <si>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</si>
  <si>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</si>
  <si>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</si>
  <si>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</si>
  <si>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</si>
  <si>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</si>
  <si>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</si>
  <si>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</si>
  <si>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</si>
  <si>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</si>
  <si>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</si>
  <si>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</si>
  <si>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</si>
  <si>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</si>
  <si>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</si>
  <si>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</si>
  <si>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</si>
  <si>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</si>
  <si>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</si>
  <si>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</si>
  <si>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</si>
  <si>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</si>
  <si>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</si>
  <si>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</si>
  <si>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</si>
  <si>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</si>
  <si>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</si>
  <si>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</si>
  <si>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</si>
  <si>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</si>
  <si>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</si>
  <si>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</si>
  <si>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</si>
  <si>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</si>
  <si>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</si>
  <si>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</si>
  <si>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</si>
  <si>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</si>
  <si>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</si>
  <si>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</si>
  <si>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</si>
  <si>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</si>
  <si>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</si>
  <si>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</si>
  <si>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</si>
  <si>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</si>
  <si>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</si>
  <si>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</si>
  <si>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</si>
  <si>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</si>
  <si>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</si>
  <si>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</si>
  <si>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</si>
  <si>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</si>
  <si>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</si>
  <si>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</si>
  <si>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</si>
  <si>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</si>
  <si>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</si>
  <si>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</si>
  <si>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</si>
  <si>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</si>
  <si>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</si>
  <si>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</si>
  <si>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</si>
  <si>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</si>
  <si>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</si>
  <si>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</si>
  <si>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</si>
  <si>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</si>
  <si>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</si>
  <si>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</si>
  <si>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</si>
  <si>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</si>
  <si>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</si>
  <si>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</si>
  <si>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</si>
  <si>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</si>
  <si>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</si>
  <si>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</si>
  <si>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</si>
  <si>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</si>
  <si>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</si>
  <si>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</si>
  <si>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</si>
  <si>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</si>
  <si>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</si>
  <si>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</si>
  <si>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</si>
  <si>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</si>
  <si>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</si>
  <si>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</si>
  <si>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</si>
  <si>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</si>
  <si>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</si>
  <si>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</si>
  <si>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</si>
  <si>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</si>
  <si>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</si>
  <si>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</si>
  <si>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</si>
  <si>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</si>
  <si>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</si>
  <si>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</si>
  <si>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</si>
  <si>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</si>
  <si>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</si>
  <si>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</si>
  <si>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</si>
  <si>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</si>
  <si>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</si>
  <si>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</si>
  <si>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</si>
  <si>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</si>
  <si>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</si>
  <si>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</si>
  <si>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</si>
  <si>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</si>
  <si>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</si>
  <si>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</si>
  <si>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</si>
  <si>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</si>
  <si>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</si>
  <si>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</si>
  <si>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</si>
  <si>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</si>
  <si>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</si>
  <si>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</si>
  <si>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</si>
  <si>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</si>
  <si>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</si>
  <si>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</si>
  <si>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</si>
  <si>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</si>
  <si>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</si>
  <si>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</si>
  <si>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</si>
  <si>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</si>
  <si>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</si>
  <si>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</si>
  <si>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</si>
  <si>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</si>
  <si>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</si>
  <si>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</si>
  <si>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</si>
  <si>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</si>
  <si>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</si>
  <si>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</si>
  <si>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</si>
  <si>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</si>
  <si>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</si>
  <si>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</si>
  <si>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</si>
  <si>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</si>
  <si>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</si>
  <si>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</si>
  <si>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</si>
  <si>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</si>
  <si>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</si>
  <si>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</si>
  <si>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</si>
  <si>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</si>
  <si>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</si>
  <si>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</si>
  <si>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</si>
  <si>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</si>
  <si>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</si>
  <si>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</si>
  <si>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</si>
  <si>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</si>
  <si>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</si>
  <si>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</si>
  <si>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</si>
  <si>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</si>
  <si>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</si>
  <si>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</si>
  <si>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</si>
  <si>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</si>
  <si>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</si>
  <si>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</si>
  <si>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</si>
  <si>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</si>
  <si>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</si>
  <si>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</si>
  <si>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</si>
  <si>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</si>
  <si>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</si>
  <si>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</si>
  <si>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</si>
  <si>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</si>
  <si>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</si>
  <si>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</si>
  <si>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</si>
  <si>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</si>
  <si>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</si>
  <si>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</si>
  <si>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</si>
  <si>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</si>
  <si>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</si>
  <si>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</si>
  <si>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</si>
  <si>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</si>
  <si>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</si>
  <si>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</si>
  <si>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</si>
  <si>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</si>
  <si>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</si>
  <si>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</si>
  <si>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</si>
  <si>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</si>
  <si>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</si>
  <si>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</si>
  <si>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</si>
  <si>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</si>
  <si>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</si>
  <si>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</si>
  <si>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</si>
  <si>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</si>
  <si>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</si>
  <si>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</si>
  <si>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</si>
  <si>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</si>
  <si>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</si>
  <si>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</si>
  <si>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</si>
  <si>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</si>
  <si>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</si>
  <si>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</si>
  <si>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</si>
  <si>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</si>
  <si>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</si>
  <si>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</si>
  <si>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</si>
  <si>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</si>
  <si>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</si>
  <si>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</si>
  <si>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</si>
  <si>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</si>
  <si>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</si>
  <si>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</si>
  <si>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</si>
  <si>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</si>
  <si>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</si>
  <si>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</si>
  <si>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</si>
  <si>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</si>
  <si>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</si>
  <si>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</si>
  <si>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</si>
  <si>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</si>
  <si>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</si>
  <si>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</si>
  <si>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</si>
  <si>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</si>
  <si>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</si>
  <si>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</si>
  <si>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</si>
  <si>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</si>
  <si>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</si>
  <si>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</si>
  <si>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</si>
  <si>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</si>
  <si>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</si>
  <si>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</si>
  <si>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</si>
  <si>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</si>
  <si>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</si>
  <si>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</si>
  <si>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</si>
  <si>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</si>
  <si>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</si>
  <si>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</si>
  <si>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</si>
  <si>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</si>
  <si>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</si>
  <si>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</si>
  <si>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</si>
  <si>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</si>
  <si>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</si>
  <si>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</si>
  <si>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</si>
  <si>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</si>
  <si>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</si>
  <si>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</si>
  <si>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</si>
  <si>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</si>
  <si>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</si>
  <si>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</si>
  <si>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</si>
  <si>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</si>
  <si>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</si>
  <si>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</si>
  <si>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</si>
  <si>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</si>
  <si>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</si>
  <si>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</si>
  <si>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</si>
  <si>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</si>
  <si>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</si>
  <si>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</si>
  <si>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</si>
  <si>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</si>
  <si>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</si>
  <si>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</si>
  <si>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</si>
  <si>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</si>
  <si>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</si>
  <si>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</si>
  <si>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</si>
  <si>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</si>
  <si>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</si>
  <si>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</si>
  <si>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</si>
  <si>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</si>
  <si>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</si>
  <si>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</si>
  <si>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</si>
  <si>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</si>
  <si>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</si>
  <si>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</si>
  <si>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</si>
  <si>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</si>
  <si>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</si>
  <si>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</si>
  <si>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</si>
  <si>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</si>
  <si>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</si>
  <si>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</si>
  <si>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</si>
  <si>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</si>
  <si>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</si>
  <si>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</si>
  <si>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</si>
  <si>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</si>
  <si>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</si>
  <si>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</si>
  <si>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</si>
  <si>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</si>
  <si>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</si>
  <si>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</si>
  <si>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</si>
  <si>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</si>
  <si>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</si>
  <si>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</si>
  <si>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</si>
  <si>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</si>
  <si>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</si>
  <si>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</si>
  <si>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</si>
  <si>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</si>
  <si>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</si>
  <si>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</si>
  <si>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</si>
  <si>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</si>
  <si>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</si>
  <si>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</si>
  <si>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</si>
  <si>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</si>
  <si>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</si>
  <si>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</si>
  <si>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</si>
  <si>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</si>
  <si>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</si>
  <si>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</si>
  <si>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</si>
  <si>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</si>
  <si>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</si>
  <si>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</si>
  <si>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</si>
  <si>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</si>
  <si>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</si>
  <si>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</si>
  <si>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</si>
  <si>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</si>
  <si>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</si>
  <si>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</si>
  <si>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</si>
  <si>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</si>
  <si>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</si>
  <si>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</si>
  <si>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</si>
  <si>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</si>
  <si>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</si>
  <si>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</si>
  <si>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</si>
  <si>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</si>
  <si>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</si>
  <si>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</si>
  <si>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</si>
  <si>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</si>
  <si>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</si>
  <si>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</si>
  <si>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</si>
  <si>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</si>
  <si>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</si>
  <si>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</si>
  <si>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</si>
  <si>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</si>
  <si>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</si>
  <si>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</si>
  <si>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</si>
  <si>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</si>
  <si>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</si>
  <si>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</si>
  <si>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</si>
  <si>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</si>
  <si>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</si>
  <si>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</si>
  <si>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</si>
  <si>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</si>
  <si>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</si>
  <si>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</si>
  <si>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</si>
  <si>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</si>
  <si>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</si>
  <si>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</si>
  <si>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</si>
  <si>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</si>
  <si>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</si>
  <si>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</si>
  <si>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</si>
  <si>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</si>
  <si>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</si>
  <si>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</si>
  <si>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</si>
  <si>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</si>
  <si>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</si>
  <si>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</si>
  <si>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</si>
  <si>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</si>
  <si>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</si>
  <si>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</si>
  <si>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</si>
  <si>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</si>
  <si>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</si>
  <si>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</si>
  <si>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</si>
  <si>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</si>
  <si>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</si>
  <si>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</si>
  <si>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</si>
  <si>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</si>
  <si>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</si>
  <si>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</si>
  <si>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</si>
  <si>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</si>
  <si>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</si>
  <si>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</si>
  <si>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</si>
  <si>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</si>
  <si>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</si>
  <si>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</si>
  <si>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</si>
  <si>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</si>
  <si>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</si>
  <si>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</si>
  <si>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</si>
  <si>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</si>
  <si>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</si>
  <si>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</si>
  <si>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</si>
  <si>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</si>
  <si>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</si>
  <si>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</si>
  <si>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</si>
  <si>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</si>
  <si>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</si>
  <si>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</si>
  <si>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</si>
  <si>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</si>
  <si>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</si>
  <si>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</si>
  <si>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</si>
  <si>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</si>
  <si>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</si>
  <si>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</si>
  <si>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</si>
  <si>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</si>
  <si>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</si>
  <si>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</si>
  <si>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</si>
  <si>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</si>
  <si>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</si>
  <si>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</si>
  <si>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</si>
  <si>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</si>
  <si>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</si>
  <si>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</si>
  <si>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</si>
  <si>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</si>
  <si>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</si>
  <si>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</si>
  <si>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</si>
  <si>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</si>
  <si>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</si>
  <si>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</si>
  <si>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</si>
  <si>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</si>
  <si>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</si>
  <si>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</si>
  <si>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</si>
  <si>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</si>
  <si>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</si>
  <si>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</si>
  <si>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</si>
  <si>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</si>
  <si>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</si>
  <si>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</si>
  <si>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</si>
  <si>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</si>
  <si>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</si>
  <si>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</si>
  <si>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</si>
  <si>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</si>
  <si>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</si>
  <si>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</si>
  <si>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</si>
  <si>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</si>
  <si>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</si>
  <si>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</si>
  <si>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</si>
  <si>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</si>
  <si>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</si>
  <si>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</si>
  <si>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</si>
  <si>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</si>
  <si>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</si>
  <si>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</si>
  <si>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</si>
  <si>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</si>
  <si>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</si>
  <si>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</si>
  <si>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</si>
  <si>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</si>
  <si>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</si>
  <si>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</si>
  <si>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</si>
  <si>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</si>
  <si>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</si>
  <si>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</si>
  <si>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</si>
  <si>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</si>
  <si>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</si>
  <si>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</si>
  <si>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</si>
  <si>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</si>
  <si>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</si>
  <si>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</si>
  <si>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</si>
  <si>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</si>
  <si>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</si>
  <si>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</si>
  <si>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</si>
  <si>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</si>
  <si>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</si>
  <si>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</si>
  <si>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</si>
  <si>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</si>
  <si>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</si>
  <si>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</si>
  <si>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</si>
  <si>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</si>
  <si>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</si>
  <si>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</si>
  <si>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</si>
  <si>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</si>
  <si>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</si>
  <si>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</si>
  <si>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</si>
  <si>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</si>
  <si>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</si>
  <si>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</si>
  <si>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</si>
  <si>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</si>
  <si>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</si>
  <si>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</si>
  <si>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</si>
  <si>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</si>
  <si>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</si>
  <si>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</si>
  <si>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</si>
  <si>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</si>
  <si>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</si>
  <si>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</si>
  <si>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</si>
  <si>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</si>
  <si>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</si>
  <si>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</si>
  <si>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</si>
  <si>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</si>
  <si>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</si>
  <si>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</si>
  <si>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</si>
  <si>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</si>
  <si>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</si>
  <si>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</si>
  <si>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</si>
  <si>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</si>
  <si>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</si>
  <si>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</si>
  <si>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</si>
  <si>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</si>
  <si>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</si>
  <si>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</si>
  <si>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</si>
  <si>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</si>
  <si>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</si>
  <si>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</si>
  <si>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</si>
  <si>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</si>
  <si>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</si>
  <si>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</si>
  <si>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</si>
  <si>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</si>
  <si>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</si>
  <si>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</si>
  <si>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</si>
  <si>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</si>
  <si>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</si>
  <si>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</si>
  <si>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</si>
  <si>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</si>
  <si>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</si>
  <si>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</si>
  <si>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</si>
  <si>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</si>
  <si>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</si>
  <si>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</si>
  <si>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</si>
  <si>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</si>
  <si>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</si>
  <si>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</si>
  <si>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</si>
  <si>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</si>
  <si>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</si>
  <si>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</si>
  <si>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</si>
  <si>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</si>
  <si>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</si>
  <si>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</si>
  <si>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</si>
  <si>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</si>
  <si>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</si>
  <si>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</si>
  <si>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</si>
  <si>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</si>
  <si>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</si>
  <si>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</si>
  <si>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</si>
  <si>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</si>
  <si>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</si>
  <si>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</si>
  <si>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</si>
  <si>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</si>
  <si>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</si>
  <si>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</si>
  <si>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</si>
  <si>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</si>
  <si>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</si>
  <si>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</si>
  <si>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</si>
  <si>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</si>
  <si>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</si>
  <si>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</si>
  <si>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</si>
  <si>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</si>
  <si>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</si>
  <si>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</si>
  <si>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</si>
  <si>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</si>
  <si>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</si>
  <si>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</si>
  <si>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</si>
  <si>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</si>
  <si>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</si>
  <si>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</si>
  <si>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</si>
  <si>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</si>
  <si>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</si>
  <si>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</si>
  <si>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</si>
  <si>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</si>
  <si>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</si>
  <si>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</si>
  <si>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</si>
  <si>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</si>
  <si>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</si>
  <si>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</si>
  <si>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</si>
  <si>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</si>
  <si>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</si>
  <si>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</si>
  <si>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</si>
  <si>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</si>
  <si>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</si>
  <si>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</si>
  <si>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</si>
  <si>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</si>
  <si>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</si>
  <si>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</si>
  <si>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</si>
  <si>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</si>
  <si>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</si>
  <si>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</si>
  <si>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</si>
  <si>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</si>
  <si>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</si>
  <si>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</si>
  <si>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</si>
  <si>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</si>
  <si>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</si>
  <si>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</si>
  <si>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</si>
  <si>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</si>
  <si>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</si>
  <si>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</si>
  <si>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</si>
  <si>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</si>
  <si>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</si>
  <si>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</si>
  <si>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</si>
  <si>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</si>
  <si>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</si>
  <si>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</si>
  <si>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</si>
  <si>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</si>
  <si>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</si>
  <si>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</si>
  <si>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</si>
  <si>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</si>
  <si>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</si>
  <si>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</si>
  <si>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</si>
  <si>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</si>
  <si>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</si>
  <si>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</si>
  <si>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</si>
  <si>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</si>
  <si>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</si>
  <si>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</si>
  <si>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</si>
  <si>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</si>
  <si>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</si>
  <si>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</si>
  <si>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</si>
  <si>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</si>
  <si>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</si>
  <si>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</si>
  <si>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</si>
  <si>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</si>
  <si>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</si>
  <si>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</si>
  <si>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</si>
  <si>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</si>
  <si>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</si>
  <si>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</si>
  <si>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</si>
  <si>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</si>
  <si>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</si>
  <si>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</si>
  <si>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</si>
  <si>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</si>
  <si>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</si>
  <si>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</si>
  <si>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</si>
  <si>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</si>
  <si>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</si>
  <si>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</si>
  <si>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</si>
  <si>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</si>
  <si>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</si>
  <si>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</si>
  <si>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</si>
  <si>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</si>
  <si>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</si>
  <si>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</si>
  <si>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</si>
  <si>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</si>
  <si>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</si>
  <si>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</si>
  <si>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</si>
  <si>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</si>
  <si>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</si>
  <si>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</si>
  <si>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</si>
  <si>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</si>
  <si>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</si>
  <si>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</si>
  <si>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</si>
  <si>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</si>
  <si>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</si>
  <si>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</si>
  <si>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</si>
  <si>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</si>
  <si>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</si>
  <si>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</si>
  <si>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</si>
  <si>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</si>
  <si>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</si>
  <si>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</si>
  <si>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</si>
  <si>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</si>
  <si>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</si>
  <si>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</si>
  <si>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</si>
  <si>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</si>
  <si>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</si>
  <si>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</si>
  <si>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</si>
  <si>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</si>
  <si>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</si>
  <si>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</si>
  <si>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</si>
  <si>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</si>
  <si>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</si>
  <si>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</si>
  <si>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</si>
  <si>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</si>
  <si>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</si>
  <si>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</si>
  <si>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</si>
  <si>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</si>
  <si>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</si>
  <si>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</si>
  <si>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</si>
  <si>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</si>
  <si>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</si>
  <si>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</si>
  <si>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</si>
  <si>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</si>
  <si>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</si>
  <si>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</si>
  <si>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</si>
  <si>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</si>
  <si>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</si>
  <si>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</si>
  <si>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</si>
  <si>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</si>
  <si>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</si>
  <si>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</si>
  <si>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</si>
  <si>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</si>
  <si>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</si>
  <si>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</si>
  <si>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</si>
  <si>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</si>
  <si>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</si>
  <si>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</si>
  <si>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</si>
  <si>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</si>
  <si>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</si>
  <si>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</si>
  <si>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</si>
  <si>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</si>
  <si>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</si>
  <si>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</si>
  <si>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</si>
  <si>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</si>
  <si>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</si>
  <si>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</si>
  <si>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</si>
  <si>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</si>
  <si>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</si>
  <si>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</si>
  <si>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</si>
  <si>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</si>
  <si>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</si>
  <si>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</si>
  <si>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</si>
  <si>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</si>
  <si>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</si>
  <si>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</si>
  <si>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</si>
  <si>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</si>
  <si>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</si>
  <si>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</si>
  <si>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</si>
  <si>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</si>
  <si>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</si>
  <si>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</si>
  <si>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</si>
  <si>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</si>
  <si>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</si>
  <si>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</si>
  <si>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</si>
  <si>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</si>
  <si>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</si>
  <si>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</si>
  <si>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</si>
  <si>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</si>
  <si>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</si>
  <si>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</si>
  <si>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</si>
  <si>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</si>
  <si>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</si>
  <si>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</si>
  <si>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</si>
  <si>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</si>
  <si>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</si>
  <si>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</si>
  <si>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</si>
  <si>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</si>
  <si>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</si>
  <si>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</si>
  <si>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</si>
  <si>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</si>
  <si>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</si>
  <si>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</si>
  <si>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</si>
  <si>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</si>
  <si>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</si>
  <si>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</si>
  <si>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</si>
  <si>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</si>
  <si>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</si>
  <si>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</si>
  <si>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</si>
  <si>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</si>
  <si>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</si>
  <si>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</si>
  <si>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</si>
  <si>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</si>
  <si>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</si>
  <si>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</si>
  <si>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</si>
  <si>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</si>
  <si>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</si>
  <si>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</si>
  <si>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</si>
  <si>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</si>
  <si>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</si>
  <si>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</si>
  <si>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</si>
  <si>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</si>
  <si>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</si>
  <si>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</si>
  <si>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</si>
  <si>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</si>
  <si>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</si>
  <si>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</si>
  <si>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</si>
  <si>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</si>
  <si>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</si>
  <si>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</si>
  <si>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</si>
  <si>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</si>
  <si>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</si>
  <si>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</si>
  <si>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</si>
  <si>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</si>
  <si>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</si>
  <si>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</si>
  <si>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</si>
  <si>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</si>
  <si>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</si>
  <si>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</si>
  <si>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</si>
  <si>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</si>
  <si>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</si>
  <si>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</si>
  <si>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</si>
  <si>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</si>
  <si>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</si>
  <si>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</si>
  <si>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</si>
  <si>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</si>
  <si>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</si>
  <si>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</si>
  <si>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</si>
  <si>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</si>
  <si>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</si>
  <si>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</si>
  <si>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</si>
  <si>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</si>
  <si>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</si>
  <si>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</si>
  <si>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</si>
  <si>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</si>
  <si>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</si>
  <si>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</si>
  <si>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</si>
  <si>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</si>
  <si>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</si>
  <si>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</si>
  <si>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</si>
  <si>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</si>
  <si>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</si>
  <si>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</si>
  <si>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</si>
  <si>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</si>
  <si>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</si>
  <si>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</si>
  <si>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</si>
  <si>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</si>
  <si>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</si>
  <si>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</si>
  <si>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</si>
  <si>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</si>
  <si>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</si>
  <si>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</si>
  <si>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</si>
  <si>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</si>
  <si>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</si>
  <si>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</si>
  <si>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</si>
  <si>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</si>
  <si>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</si>
  <si>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</si>
  <si>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</si>
  <si>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</si>
  <si>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</si>
  <si>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</si>
  <si>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</si>
  <si>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</si>
  <si>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</si>
  <si>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</si>
  <si>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</si>
  <si>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</si>
  <si>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</si>
  <si>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</si>
  <si>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</si>
  <si>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</si>
  <si>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</si>
  <si>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</si>
  <si>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</si>
  <si>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</si>
  <si>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</si>
  <si>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</si>
  <si>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</si>
  <si>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</si>
  <si>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</si>
  <si>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</si>
  <si>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</si>
  <si>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</si>
  <si>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</si>
  <si>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</si>
  <si>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</si>
  <si>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</si>
  <si>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</si>
  <si>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</si>
  <si>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</si>
  <si>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</si>
  <si>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</si>
  <si>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</si>
  <si>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</si>
  <si>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</si>
  <si>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</si>
  <si>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</si>
  <si>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</si>
  <si>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</si>
  <si>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</si>
  <si>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</si>
  <si>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</si>
  <si>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</si>
  <si>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</si>
  <si>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</si>
  <si>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</si>
  <si>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</si>
  <si>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</si>
  <si>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</si>
  <si>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</si>
  <si>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</si>
  <si>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</si>
  <si>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</si>
  <si>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</si>
  <si>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</si>
  <si>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</si>
  <si>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</si>
  <si>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</si>
  <si>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</si>
  <si>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</si>
  <si>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</si>
  <si>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</si>
  <si>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</si>
  <si>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</si>
  <si>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</si>
  <si>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</si>
  <si>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</si>
  <si>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</si>
  <si>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</si>
  <si>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</si>
  <si>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</si>
  <si>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</si>
  <si>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</si>
  <si>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</si>
  <si>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</si>
  <si>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</si>
  <si>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</si>
  <si>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</si>
  <si>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</si>
  <si>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</si>
  <si>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</si>
  <si>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</si>
  <si>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</si>
  <si>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</si>
  <si>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</si>
  <si>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</si>
  <si>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</si>
  <si>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</si>
  <si>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</si>
  <si>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</si>
  <si>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</si>
  <si>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</si>
  <si>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</si>
  <si>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</si>
  <si>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</si>
  <si>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</si>
  <si>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</si>
  <si>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</si>
  <si>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</si>
  <si>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</si>
  <si>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</si>
  <si>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</si>
  <si>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</si>
  <si>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</si>
  <si>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</si>
  <si>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</si>
  <si>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</si>
  <si>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</si>
  <si>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</si>
  <si>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</si>
  <si>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</si>
  <si>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</si>
  <si>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</si>
  <si>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</si>
  <si>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</si>
  <si>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</si>
  <si>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</si>
  <si>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</si>
  <si>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</si>
  <si>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</si>
  <si>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</si>
  <si>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</si>
  <si>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</si>
  <si>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</si>
  <si>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</si>
  <si>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</si>
  <si>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</si>
  <si>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</si>
  <si>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</si>
  <si>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</si>
  <si>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</si>
  <si>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</si>
  <si>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</si>
  <si>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</si>
  <si>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</si>
  <si>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</si>
  <si>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</si>
  <si>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</si>
  <si>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</si>
  <si>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</si>
  <si>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</si>
  <si>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</si>
  <si>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</si>
  <si>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</si>
  <si>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</si>
  <si>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</si>
  <si>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</si>
  <si>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</si>
  <si>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</si>
  <si>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</si>
  <si>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</si>
  <si>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</si>
  <si>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</si>
  <si>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</si>
  <si>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</si>
  <si>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</si>
  <si>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</si>
  <si>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</si>
  <si>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</si>
  <si>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</si>
  <si>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</si>
  <si>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</si>
  <si>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</si>
  <si>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</si>
  <si>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</si>
  <si>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</si>
  <si>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</si>
  <si>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</si>
  <si>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</si>
  <si>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</si>
  <si>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</si>
  <si>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</si>
  <si>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</si>
  <si>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</si>
  <si>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</si>
  <si>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</si>
  <si>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</si>
  <si>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</si>
  <si>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</si>
  <si>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</si>
  <si>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</si>
  <si>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</si>
  <si>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</si>
  <si>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</si>
  <si>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</si>
  <si>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</si>
  <si>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</si>
  <si>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</si>
  <si>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</si>
  <si>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</si>
  <si>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</si>
  <si>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</si>
  <si>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</si>
  <si>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</si>
  <si>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</si>
  <si>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</si>
  <si>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</si>
  <si>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</si>
  <si>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</si>
  <si>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</si>
  <si>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</si>
  <si>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</si>
  <si>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</si>
  <si>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</si>
  <si>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</si>
  <si>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</si>
  <si>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</si>
  <si>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</si>
  <si>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</si>
  <si>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</si>
  <si>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</si>
  <si>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</si>
  <si>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</si>
  <si>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</si>
  <si>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</si>
  <si>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</si>
  <si>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</si>
  <si>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</si>
  <si>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</si>
  <si>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</si>
  <si>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</si>
  <si>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</si>
  <si>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</si>
  <si>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</si>
  <si>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</si>
  <si>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</si>
  <si>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</si>
  <si>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</si>
  <si>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</si>
  <si>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</si>
  <si>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</si>
  <si>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</si>
  <si>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</si>
  <si>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</si>
  <si>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</si>
  <si>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</si>
  <si>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</si>
  <si>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</si>
  <si>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</si>
  <si>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</si>
  <si>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</si>
  <si>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</si>
  <si>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</si>
  <si>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</si>
  <si>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</si>
  <si>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</si>
  <si>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</si>
  <si>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</si>
  <si>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</si>
  <si>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</si>
  <si>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</si>
  <si>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</si>
  <si>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</si>
  <si>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</si>
  <si>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</si>
  <si>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</si>
  <si>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</si>
  <si>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</si>
  <si>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</si>
  <si>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</si>
  <si>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</si>
  <si>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</si>
  <si>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</si>
  <si>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</si>
  <si>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</si>
  <si>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</si>
  <si>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</si>
  <si>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</si>
  <si>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</si>
  <si>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</si>
  <si>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</si>
  <si>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</si>
  <si>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</si>
  <si>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</si>
  <si>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</si>
  <si>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</si>
  <si>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</si>
  <si>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</si>
  <si>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</si>
  <si>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</si>
  <si>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</si>
  <si>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</si>
  <si>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</si>
  <si>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</si>
  <si>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</si>
  <si>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</si>
  <si>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</si>
  <si>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</si>
  <si>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</si>
  <si>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</si>
  <si>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</si>
  <si>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</si>
  <si>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</si>
  <si>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</si>
  <si>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</si>
  <si>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</si>
  <si>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</si>
  <si>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</si>
  <si>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</si>
  <si>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</si>
  <si>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</si>
  <si>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</si>
  <si>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</si>
  <si>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</si>
  <si>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</si>
  <si>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</si>
  <si>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</si>
  <si>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</si>
  <si>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</si>
  <si>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</si>
  <si>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</si>
  <si>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</si>
  <si>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</si>
  <si>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</si>
  <si>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</si>
  <si>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</si>
  <si>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</si>
  <si>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</si>
  <si>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</si>
  <si>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</si>
  <si>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</si>
  <si>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</si>
  <si>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</si>
  <si>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</si>
  <si>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</si>
  <si>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</si>
  <si>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</si>
  <si>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</si>
  <si>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</si>
  <si>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</si>
  <si>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</si>
  <si>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</si>
  <si>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</si>
  <si>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</si>
  <si>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</si>
  <si>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</si>
  <si>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</si>
  <si>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</si>
  <si>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</si>
  <si>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</si>
  <si>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</si>
  <si>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</si>
  <si>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</si>
  <si>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</si>
  <si>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</si>
  <si>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</si>
  <si>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</si>
  <si>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</si>
  <si>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</si>
  <si>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</si>
  <si>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</si>
  <si>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</si>
  <si>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</si>
  <si>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</si>
  <si>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</si>
  <si>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</si>
  <si>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</si>
  <si>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</si>
  <si>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</si>
  <si>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</si>
  <si>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</si>
  <si>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</si>
  <si>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</si>
  <si>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</si>
  <si>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</si>
  <si>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</si>
  <si>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</si>
  <si>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</si>
  <si>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</si>
  <si>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</si>
  <si>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</si>
  <si>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</si>
  <si>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</si>
  <si>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</si>
  <si>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</si>
  <si>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</si>
  <si>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</si>
  <si>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</si>
  <si>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</si>
  <si>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</si>
  <si>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</si>
  <si>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</si>
  <si>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</si>
  <si>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</si>
  <si>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</si>
  <si>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</si>
  <si>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</si>
  <si>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</si>
  <si>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</si>
  <si>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</si>
  <si>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</si>
  <si>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</si>
  <si>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</si>
  <si>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</si>
  <si>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</si>
  <si>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</si>
  <si>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</si>
  <si>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</si>
  <si>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</si>
  <si>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</si>
  <si>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</si>
  <si>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</si>
  <si>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</si>
  <si>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</si>
  <si>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</si>
  <si>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</si>
  <si>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</si>
  <si>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</si>
  <si>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</si>
  <si>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</si>
  <si>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</si>
  <si>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</si>
  <si>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</si>
  <si>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</si>
  <si>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</si>
  <si>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</si>
  <si>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</si>
  <si>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</si>
  <si>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</si>
  <si>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</si>
  <si>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</si>
  <si>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</si>
  <si>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</si>
  <si>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</si>
  <si>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</si>
  <si>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</si>
  <si>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</si>
  <si>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</si>
  <si>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</si>
  <si>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</si>
  <si>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</si>
  <si>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</si>
  <si>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</si>
  <si>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</si>
  <si>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</si>
  <si>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</si>
  <si>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</si>
  <si>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</si>
  <si>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</si>
  <si>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</si>
  <si>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</si>
  <si>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</si>
  <si>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</si>
  <si>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</si>
  <si>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</si>
  <si>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</si>
  <si>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</si>
  <si>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</si>
  <si>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</si>
  <si>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</si>
  <si>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</si>
  <si>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</si>
  <si>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</si>
  <si>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</si>
  <si>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</si>
  <si>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</si>
  <si>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</si>
  <si>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</si>
  <si>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</si>
  <si>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</si>
  <si>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</si>
  <si>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</si>
  <si>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</si>
  <si>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</si>
  <si>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</si>
  <si>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</si>
  <si>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</si>
  <si>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</si>
  <si>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</si>
  <si>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</si>
  <si>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</si>
  <si>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</si>
  <si>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</si>
  <si>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</si>
  <si>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</si>
  <si>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</si>
  <si>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</si>
  <si>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</si>
  <si>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</si>
  <si>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</si>
  <si>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</si>
  <si>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</si>
  <si>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</si>
  <si>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</si>
  <si>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</si>
  <si>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</si>
  <si>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</si>
  <si>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</si>
  <si>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</si>
  <si>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</si>
  <si>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</si>
  <si>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</si>
  <si>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</si>
  <si>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</si>
  <si>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</si>
  <si>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</si>
  <si>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</si>
  <si>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</si>
  <si>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</si>
  <si>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</si>
  <si>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</si>
  <si>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</si>
  <si>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</si>
  <si>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</si>
  <si>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</si>
  <si>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</si>
  <si>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</si>
  <si>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</si>
  <si>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</si>
  <si>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</si>
  <si>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</si>
  <si>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</si>
  <si>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</si>
  <si>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</si>
  <si>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</si>
  <si>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</si>
  <si>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</si>
  <si>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</si>
  <si>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</si>
  <si>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</si>
  <si>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</si>
  <si>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</si>
  <si>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</si>
  <si>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</si>
  <si>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</si>
  <si>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</si>
  <si>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</si>
  <si>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</si>
  <si>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</si>
  <si>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</si>
  <si>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</si>
  <si>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</si>
  <si>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</si>
  <si>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</si>
  <si>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</si>
  <si>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</si>
  <si>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</si>
  <si>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</si>
  <si>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</si>
  <si>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</si>
  <si>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</si>
  <si>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</si>
  <si>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</si>
  <si>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</si>
  <si>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</si>
  <si>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</si>
  <si>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</si>
  <si>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</si>
  <si>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</si>
  <si>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</si>
  <si>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</si>
  <si>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</si>
  <si>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</si>
  <si>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</si>
  <si>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</si>
  <si>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</si>
  <si>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</si>
  <si>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</si>
  <si>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</si>
  <si>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</si>
  <si>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</si>
  <si>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</si>
  <si>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</si>
  <si>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</si>
  <si>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</si>
  <si>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</si>
  <si>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</si>
  <si>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</si>
  <si>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</si>
  <si>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</si>
  <si>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</si>
  <si>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</si>
  <si>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</si>
  <si>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</si>
  <si>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</si>
  <si>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</si>
  <si>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</si>
  <si>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</si>
  <si>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</si>
  <si>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</si>
  <si>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</si>
  <si>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</si>
  <si>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</si>
  <si>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</si>
  <si>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</si>
  <si>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</si>
  <si>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</si>
  <si>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</si>
  <si>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</si>
  <si>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</si>
  <si>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</si>
  <si>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</si>
  <si>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</si>
  <si>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</si>
  <si>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</si>
  <si>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</si>
  <si>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</si>
  <si>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</si>
  <si>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</si>
  <si>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</si>
  <si>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</si>
  <si>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</si>
  <si>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</si>
  <si>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</si>
  <si>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</si>
  <si>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</si>
  <si>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</si>
  <si>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</si>
  <si>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</si>
  <si>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</si>
  <si>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</si>
  <si>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</si>
  <si>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</si>
  <si>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</si>
  <si>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</si>
  <si>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</si>
  <si>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</si>
  <si>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</si>
  <si>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</si>
  <si>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</si>
  <si>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</si>
  <si>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</si>
  <si>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</si>
  <si>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</si>
  <si>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</si>
  <si>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</si>
  <si>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</si>
  <si>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</si>
  <si>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</si>
  <si>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</si>
  <si>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</si>
  <si>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</si>
  <si>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</si>
  <si>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</si>
  <si>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</si>
  <si>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</si>
  <si>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</si>
  <si>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</si>
  <si>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</si>
  <si>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</si>
  <si>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</si>
  <si>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</si>
  <si>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</si>
  <si>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</si>
  <si>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</si>
  <si>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</si>
  <si>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</si>
  <si>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</si>
  <si>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</si>
  <si>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</si>
  <si>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</si>
  <si>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</si>
  <si>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</si>
  <si>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</si>
  <si>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</si>
  <si>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</si>
  <si>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</si>
  <si>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</si>
  <si>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</si>
  <si>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</si>
  <si>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</si>
  <si>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</si>
  <si>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</si>
  <si>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</si>
  <si>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</si>
  <si>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</si>
  <si>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</si>
  <si>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</si>
  <si>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</si>
  <si>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</si>
  <si>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</si>
  <si>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</si>
  <si>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</si>
  <si>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</si>
  <si>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</si>
  <si>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</si>
  <si>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</si>
  <si>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</si>
  <si>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</si>
  <si>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</si>
  <si>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</si>
  <si>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</si>
  <si>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</si>
  <si>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</si>
  <si>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</si>
  <si>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</si>
  <si>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</si>
  <si>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</si>
  <si>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</si>
  <si>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</si>
  <si>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</si>
  <si>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</si>
  <si>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</si>
  <si>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</si>
  <si>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</si>
  <si>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</si>
  <si>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</si>
  <si>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</si>
  <si>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</si>
  <si>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</si>
  <si>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</si>
  <si>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</si>
  <si>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</si>
  <si>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</si>
  <si>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</si>
  <si>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</si>
  <si>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</si>
  <si>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</si>
  <si>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</si>
  <si>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</si>
  <si>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</si>
  <si>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</si>
  <si>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</si>
  <si>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</si>
  <si>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</si>
  <si>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</si>
  <si>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</si>
  <si>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</si>
  <si>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</si>
  <si>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</si>
  <si>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</si>
  <si>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</si>
  <si>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</si>
  <si>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</si>
  <si>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</si>
  <si>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</si>
  <si>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</si>
  <si>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</si>
  <si>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</si>
  <si>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</si>
  <si>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</si>
  <si>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</si>
  <si>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</si>
  <si>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</si>
  <si>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</si>
  <si>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</si>
  <si>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</si>
  <si>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</si>
  <si>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</si>
  <si>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</si>
  <si>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</si>
  <si>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</si>
  <si>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</si>
  <si>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</si>
  <si>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</si>
  <si>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</si>
  <si>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</si>
  <si>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</si>
  <si>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</si>
  <si>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</si>
  <si>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</si>
  <si>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</si>
  <si>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</si>
  <si>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</si>
  <si>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</si>
  <si>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</si>
  <si>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</si>
  <si>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</si>
  <si>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</si>
  <si>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</si>
  <si>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</si>
  <si>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</si>
  <si>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</si>
  <si>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</si>
  <si>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</si>
  <si>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</si>
  <si>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</si>
  <si>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</si>
  <si>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</si>
  <si>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</si>
  <si>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</si>
  <si>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</si>
  <si>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</si>
  <si>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</si>
  <si>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</si>
  <si>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</si>
  <si>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</si>
  <si>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</si>
  <si>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</si>
  <si>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</si>
  <si>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</si>
  <si>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</si>
  <si>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</si>
  <si>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</si>
  <si>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</si>
  <si>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</si>
  <si>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</si>
  <si>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</si>
  <si>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</si>
  <si>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</si>
  <si>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</si>
  <si>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</si>
  <si>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</si>
  <si>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</si>
  <si>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</si>
  <si>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</si>
  <si>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</si>
  <si>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</si>
  <si>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</si>
  <si>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</si>
  <si>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</si>
  <si>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</si>
  <si>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</si>
  <si>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</si>
  <si>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</si>
  <si>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</si>
  <si>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</si>
  <si>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</si>
  <si>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</si>
  <si>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</si>
  <si>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</si>
  <si>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</si>
  <si>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</si>
  <si>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</si>
  <si>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</si>
  <si>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</si>
  <si>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</si>
  <si>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</si>
  <si>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</si>
  <si>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</si>
  <si>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</si>
  <si>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</si>
  <si>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</si>
  <si>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</si>
  <si>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</si>
  <si>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</si>
  <si>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</si>
  <si>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</si>
  <si>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</si>
  <si>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</si>
  <si>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</si>
  <si>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</si>
  <si>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</si>
  <si>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</si>
  <si>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</si>
  <si>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</si>
  <si>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</si>
  <si>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</si>
  <si>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</si>
  <si>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</si>
  <si>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</si>
  <si>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</si>
  <si>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</si>
  <si>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</si>
  <si>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</si>
  <si>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</si>
  <si>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</si>
  <si>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</si>
  <si>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</si>
  <si>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</si>
  <si>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</si>
  <si>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</si>
  <si>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</si>
  <si>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</si>
  <si>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</si>
  <si>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</si>
  <si>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</si>
  <si>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</si>
  <si>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</si>
  <si>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</si>
  <si>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</si>
  <si>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</si>
  <si>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</si>
  <si>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</si>
  <si>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</si>
  <si>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</si>
  <si>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</si>
  <si>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</si>
  <si>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</si>
  <si>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</si>
  <si>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</si>
  <si>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</si>
  <si>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</si>
  <si>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</si>
  <si>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</si>
  <si>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</si>
  <si>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</si>
  <si>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</si>
  <si>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</si>
  <si>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</si>
  <si>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</si>
  <si>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</si>
  <si>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</si>
  <si>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</si>
  <si>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</si>
  <si>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</si>
  <si>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</si>
  <si>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</si>
  <si>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</si>
  <si>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</si>
  <si>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</si>
  <si>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</si>
  <si>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</si>
  <si>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</si>
  <si>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</si>
  <si>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</si>
  <si>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</si>
  <si>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</si>
  <si>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</si>
  <si>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</si>
  <si>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</si>
  <si>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</si>
  <si>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</si>
  <si>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</si>
  <si>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</si>
  <si>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</si>
  <si>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</si>
  <si>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</si>
  <si>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</si>
  <si>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</si>
  <si>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</si>
  <si>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</si>
  <si>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</si>
  <si>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</si>
  <si>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</si>
  <si>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</si>
  <si>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</si>
  <si>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</si>
  <si>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</si>
  <si>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</si>
  <si>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</si>
  <si>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</si>
  <si>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</si>
  <si>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</si>
  <si>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</si>
  <si>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</si>
  <si>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</si>
  <si>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</si>
  <si>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</si>
  <si>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</si>
  <si>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</si>
  <si>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</si>
  <si>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</si>
  <si>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</si>
  <si>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</si>
  <si>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</si>
  <si>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</si>
  <si>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</si>
  <si>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</si>
  <si>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</si>
  <si>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</si>
  <si>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</si>
  <si>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</si>
  <si>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</si>
  <si>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</si>
  <si>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</si>
  <si>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</si>
  <si>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</si>
  <si>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</si>
  <si>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</si>
  <si>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</si>
  <si>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</si>
  <si>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</si>
  <si>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</si>
  <si>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</si>
  <si>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</si>
  <si>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</si>
  <si>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</si>
  <si>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</si>
  <si>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</si>
  <si>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</si>
  <si>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</si>
  <si>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</si>
  <si>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</si>
  <si>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</si>
  <si>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</si>
  <si>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</si>
  <si>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</si>
  <si>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</si>
  <si>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</si>
  <si>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</si>
  <si>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</si>
  <si>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</si>
  <si>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</si>
  <si>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</si>
  <si>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</si>
  <si>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</si>
  <si>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</si>
  <si>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</si>
  <si>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</si>
  <si>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</si>
  <si>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</si>
  <si>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</si>
  <si>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</si>
  <si>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</si>
  <si>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</si>
  <si>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</si>
  <si>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</si>
  <si>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</si>
  <si>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</si>
  <si>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</si>
  <si>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</si>
  <si>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</si>
  <si>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</si>
  <si>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</si>
  <si>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</si>
  <si>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</si>
  <si>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</si>
  <si>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</si>
  <si>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</si>
  <si>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</si>
  <si>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</si>
  <si>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</si>
  <si>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</si>
  <si>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</si>
  <si>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</si>
  <si>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</si>
  <si>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</si>
  <si>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</si>
  <si>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</si>
  <si>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</si>
  <si>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</si>
  <si>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</si>
  <si>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</si>
  <si>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</si>
  <si>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</si>
  <si>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</si>
  <si>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</si>
  <si>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</si>
  <si>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</si>
  <si>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</si>
  <si>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</si>
  <si>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</si>
  <si>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</si>
  <si>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</si>
  <si>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</si>
  <si>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</si>
  <si>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</si>
  <si>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</si>
  <si>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</si>
  <si>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</si>
  <si>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</si>
  <si>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</si>
  <si>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</si>
  <si>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</si>
  <si>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</si>
  <si>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</si>
  <si>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</si>
  <si>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</si>
  <si>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</si>
  <si>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</si>
  <si>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</si>
  <si>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</si>
  <si>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</si>
  <si>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</si>
  <si>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</si>
  <si>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</si>
  <si>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</si>
  <si>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</si>
  <si>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</si>
  <si>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</si>
  <si>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</si>
  <si>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</si>
  <si>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</si>
  <si>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</si>
  <si>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</si>
  <si>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</si>
  <si>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</si>
  <si>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</si>
  <si>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</si>
  <si>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</si>
  <si>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</si>
  <si>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</si>
  <si>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</si>
  <si>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</si>
  <si>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</si>
  <si>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</si>
  <si>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</si>
  <si>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</si>
  <si>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</si>
  <si>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</si>
  <si>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</si>
  <si>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</si>
  <si>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</si>
  <si>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</si>
  <si>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</si>
  <si>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</si>
  <si>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</si>
  <si>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</si>
  <si>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</si>
  <si>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</si>
  <si>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</si>
  <si>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</si>
  <si>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</si>
  <si>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</si>
  <si>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</si>
  <si>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</si>
  <si>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</si>
  <si>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</si>
  <si>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</si>
  <si>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</si>
  <si>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</si>
  <si>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</si>
  <si>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</si>
  <si>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</si>
  <si>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</si>
  <si>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</si>
  <si>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</si>
  <si>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</si>
  <si>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</si>
  <si>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</si>
  <si>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</si>
  <si>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</si>
  <si>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</si>
  <si>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</si>
  <si>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</si>
  <si>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</si>
  <si>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</si>
  <si>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</si>
  <si>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</si>
  <si>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</si>
  <si>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</si>
  <si>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</si>
  <si>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</si>
  <si>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</si>
  <si>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</si>
  <si>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</si>
  <si>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</si>
  <si>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</si>
  <si>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</si>
  <si>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</si>
  <si>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</si>
  <si>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</si>
  <si>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</si>
  <si>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</si>
  <si>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</si>
  <si>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</si>
  <si>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</si>
  <si>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</si>
  <si>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</si>
  <si>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</si>
  <si>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</si>
  <si>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</si>
  <si>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</si>
  <si>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</si>
  <si>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</si>
  <si>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</si>
  <si>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</si>
  <si>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</si>
  <si>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</si>
  <si>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</si>
  <si>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</si>
  <si>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</si>
  <si>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</si>
  <si>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</si>
  <si>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</si>
  <si>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</si>
  <si>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</si>
  <si>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</si>
  <si>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</si>
  <si>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</si>
  <si>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</si>
  <si>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</si>
  <si>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</si>
  <si>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</si>
  <si>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</si>
  <si>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</si>
  <si>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</si>
  <si>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</si>
  <si>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</si>
  <si>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</si>
  <si>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</si>
  <si>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</si>
  <si>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</si>
  <si>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</si>
  <si>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</si>
  <si>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</si>
  <si>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</si>
  <si>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</si>
  <si>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</si>
  <si>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</si>
  <si>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</si>
  <si>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</si>
  <si>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</si>
  <si>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</si>
  <si>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</si>
  <si>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</si>
  <si>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</si>
  <si>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</si>
  <si>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</si>
  <si>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</si>
  <si>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</si>
  <si>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</si>
  <si>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</si>
  <si>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</si>
  <si>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</si>
  <si>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</si>
  <si>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</si>
  <si>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</si>
  <si>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</si>
  <si>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</si>
  <si>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</si>
  <si>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</si>
  <si>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</si>
  <si>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</si>
  <si>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</si>
  <si>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</si>
  <si>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</si>
  <si>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</si>
  <si>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</si>
  <si>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</si>
  <si>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</si>
  <si>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</si>
  <si>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</si>
  <si>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</si>
  <si>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</si>
  <si>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</si>
  <si>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</si>
  <si>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</si>
  <si>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</si>
  <si>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</si>
  <si>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</si>
  <si>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</si>
  <si>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</si>
  <si>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</si>
  <si>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</si>
  <si>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</si>
  <si>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</si>
  <si>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</si>
  <si>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</si>
  <si>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</si>
  <si>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</si>
  <si>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</si>
  <si>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</si>
  <si>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</si>
  <si>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</si>
  <si>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</si>
  <si>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</si>
  <si>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</si>
  <si>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</si>
  <si>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</si>
  <si>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</si>
  <si>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</si>
  <si>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</si>
  <si>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</si>
  <si>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</si>
  <si>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</si>
  <si>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</si>
  <si>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</si>
  <si>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</si>
  <si>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</si>
  <si>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</si>
  <si>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</si>
  <si>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</si>
  <si>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</si>
  <si>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</si>
  <si>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</si>
  <si>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</si>
  <si>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</si>
  <si>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</si>
  <si>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</si>
  <si>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</si>
  <si>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</si>
  <si>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</si>
  <si>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</si>
  <si>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</si>
  <si>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</si>
  <si>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</si>
  <si>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</si>
  <si>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</si>
  <si>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</si>
  <si>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</si>
  <si>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</si>
  <si>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</si>
  <si>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</si>
  <si>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</si>
  <si>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</si>
  <si>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</si>
  <si>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</si>
  <si>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</si>
  <si>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</si>
  <si>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</si>
  <si>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</si>
  <si>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</si>
  <si>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</si>
  <si>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</si>
  <si>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</si>
  <si>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</si>
  <si>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</si>
  <si>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</si>
  <si>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</si>
  <si>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</si>
  <si>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</si>
  <si>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</si>
  <si>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</si>
  <si>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</si>
  <si>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</si>
  <si>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</si>
  <si>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</si>
  <si>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</si>
  <si>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</si>
  <si>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</si>
  <si>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</si>
  <si>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</si>
  <si>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</si>
  <si>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</si>
  <si>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</si>
  <si>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</si>
  <si>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</si>
  <si>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</si>
  <si>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</si>
  <si>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</si>
  <si>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</si>
  <si>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</si>
  <si>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</si>
  <si>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</si>
  <si>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</si>
  <si>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</si>
  <si>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</si>
  <si>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</si>
  <si>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</si>
  <si>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</si>
  <si>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</si>
  <si>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</si>
  <si>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</si>
  <si>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</si>
  <si>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</si>
  <si>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</si>
  <si>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</si>
  <si>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</si>
  <si>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</si>
  <si>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</si>
  <si>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</si>
  <si>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</si>
  <si>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</si>
  <si>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</si>
  <si>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</si>
  <si>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</si>
  <si>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</si>
  <si>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</si>
  <si>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</si>
  <si>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</si>
  <si>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</si>
  <si>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</si>
  <si>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</si>
  <si>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</si>
  <si>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</si>
  <si>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</si>
  <si>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</si>
  <si>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</si>
  <si>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</si>
  <si>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</si>
  <si>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</si>
  <si>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</si>
  <si>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</si>
  <si>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</si>
  <si>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</si>
  <si>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</si>
  <si>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</si>
  <si>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</si>
  <si>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</si>
  <si>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</si>
  <si>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</si>
  <si>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</si>
  <si>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</si>
  <si>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</si>
  <si>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</si>
  <si>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</si>
  <si>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</si>
  <si>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</si>
  <si>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</si>
  <si>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</si>
  <si>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</si>
  <si>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</si>
  <si>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</si>
  <si>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</si>
  <si>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</si>
  <si>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</si>
  <si>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</si>
  <si>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</si>
  <si>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</si>
  <si>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</si>
  <si>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</si>
  <si>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</si>
  <si>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</si>
  <si>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</si>
  <si>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</si>
  <si>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</si>
  <si>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</si>
  <si>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</si>
  <si>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</si>
  <si>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</si>
  <si>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</si>
  <si>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</si>
  <si>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</si>
  <si>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</si>
  <si>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</si>
  <si>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</si>
  <si>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</si>
  <si>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</si>
  <si>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</si>
  <si>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</si>
  <si>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</si>
  <si>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</si>
  <si>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</si>
  <si>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</si>
  <si>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</si>
  <si>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</si>
  <si>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</si>
  <si>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</si>
  <si>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</si>
  <si>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</si>
  <si>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</si>
  <si>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</si>
  <si>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</si>
  <si>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</si>
  <si>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</si>
  <si>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</si>
  <si>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</si>
  <si>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</si>
  <si>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</si>
  <si>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</si>
  <si>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</si>
  <si>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</si>
  <si>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</si>
  <si>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</si>
  <si>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</si>
  <si>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</si>
  <si>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</si>
  <si>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</si>
  <si>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</si>
  <si>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</si>
  <si>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</si>
  <si>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</si>
  <si>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</si>
  <si>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</si>
  <si>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</si>
  <si>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</si>
  <si>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</si>
  <si>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</si>
  <si>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</si>
  <si>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</si>
  <si>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</si>
  <si>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</si>
  <si>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</si>
  <si>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</si>
  <si>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</si>
  <si>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</si>
  <si>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</si>
  <si>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</si>
  <si>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</si>
  <si>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</si>
  <si>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</si>
  <si>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</si>
  <si>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</si>
  <si>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</si>
  <si>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</si>
  <si>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</si>
  <si>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</si>
  <si>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</si>
  <si>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</si>
  <si>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</si>
  <si>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</si>
  <si>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</si>
  <si>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</si>
  <si>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</si>
  <si>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</si>
  <si>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</si>
  <si>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</si>
  <si>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</si>
  <si>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</si>
  <si>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</si>
  <si>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</si>
  <si>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</si>
  <si>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</si>
  <si>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</si>
  <si>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</si>
  <si>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</si>
  <si>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</si>
  <si>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</si>
  <si>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</si>
  <si>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</si>
  <si>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</si>
  <si>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</si>
  <si>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</si>
  <si>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</si>
  <si>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</si>
  <si>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</si>
  <si>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</si>
  <si>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</si>
  <si>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</si>
  <si>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</si>
  <si>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</si>
  <si>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</si>
  <si>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</si>
  <si>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</si>
  <si>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</si>
  <si>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</si>
  <si>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</si>
  <si>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</si>
  <si>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</si>
  <si>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</si>
  <si>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</si>
  <si>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</si>
  <si>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</si>
  <si>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</si>
  <si>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</si>
  <si>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</si>
  <si>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</si>
  <si>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</si>
  <si>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</si>
  <si>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</si>
  <si>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</si>
  <si>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</si>
  <si>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</si>
  <si>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</si>
  <si>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</si>
  <si>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</si>
  <si>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</si>
  <si>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</si>
  <si>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</si>
  <si>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</si>
  <si>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</si>
  <si>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</si>
  <si>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</si>
  <si>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</si>
  <si>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</si>
  <si>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</si>
  <si>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</si>
  <si>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</si>
  <si>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</si>
  <si>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</si>
  <si>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</si>
  <si>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</si>
  <si>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</si>
  <si>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</si>
  <si>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</si>
  <si>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</si>
  <si>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</si>
  <si>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</si>
  <si>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</si>
  <si>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</si>
  <si>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</si>
  <si>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</si>
  <si>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</si>
  <si>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</si>
  <si>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</si>
  <si>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</si>
  <si>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</si>
  <si>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</si>
  <si>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</si>
  <si>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</si>
  <si>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</si>
  <si>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</si>
  <si>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</si>
  <si>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</si>
  <si>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</si>
  <si>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</si>
  <si>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</si>
  <si>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</si>
  <si>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</si>
  <si>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</si>
  <si>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</si>
  <si>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</si>
  <si>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</si>
  <si>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</si>
  <si>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</si>
  <si>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</si>
  <si>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</si>
  <si>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</si>
  <si>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</si>
  <si>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</si>
  <si>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</si>
  <si>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</si>
  <si>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</si>
  <si>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</si>
  <si>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</si>
  <si>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</si>
  <si>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</si>
  <si>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</si>
  <si>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</si>
  <si>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</si>
  <si>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</si>
  <si>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</si>
  <si>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</si>
  <si>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</si>
  <si>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</si>
  <si>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</si>
  <si>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</si>
  <si>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</si>
  <si>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</si>
  <si>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</si>
  <si>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</si>
  <si>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</si>
  <si>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</si>
  <si>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</si>
  <si>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</si>
  <si>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</si>
  <si>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</si>
  <si>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</si>
  <si>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</si>
  <si>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</si>
  <si>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</si>
  <si>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</si>
  <si>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</si>
  <si>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</si>
  <si>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</si>
  <si>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</si>
  <si>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</si>
  <si>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</si>
  <si>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</si>
  <si>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</si>
  <si>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</si>
  <si>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</si>
  <si>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</si>
  <si>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</si>
  <si>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</si>
  <si>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</si>
  <si>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</si>
  <si>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</si>
  <si>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</si>
  <si>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</si>
  <si>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</si>
  <si>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</si>
  <si>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</si>
  <si>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</si>
  <si>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</si>
  <si>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</si>
  <si>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</si>
  <si>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</si>
  <si>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</si>
  <si>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</si>
  <si>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</si>
  <si>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</si>
  <si>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</si>
  <si>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</si>
  <si>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</si>
  <si>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</si>
  <si>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</si>
  <si>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</si>
  <si>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</si>
  <si>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</si>
  <si>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</si>
  <si>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</si>
  <si>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</si>
  <si>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</si>
  <si>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</si>
  <si>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</si>
  <si>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</si>
  <si>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</si>
  <si>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</si>
  <si>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</si>
  <si>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</si>
  <si>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</si>
  <si>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</si>
  <si>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</si>
  <si>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</si>
  <si>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</si>
  <si>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</si>
  <si>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</si>
  <si>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</si>
  <si>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</si>
  <si>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</si>
  <si>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</si>
  <si>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</si>
  <si>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</si>
  <si>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</si>
  <si>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</si>
  <si>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</si>
  <si>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</si>
  <si>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</si>
  <si>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</si>
  <si>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</si>
  <si>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</si>
  <si>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</si>
  <si>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</si>
  <si>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</si>
  <si>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</si>
  <si>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</si>
  <si>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</si>
  <si>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</si>
  <si>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</si>
  <si>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</si>
  <si>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</si>
  <si>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</si>
  <si>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</si>
  <si>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</si>
  <si>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</si>
  <si>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</si>
  <si>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</si>
  <si>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</si>
  <si>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</si>
  <si>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</si>
  <si>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</si>
  <si>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</si>
  <si>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</si>
  <si>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</si>
  <si>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</si>
  <si>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</si>
  <si>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</si>
  <si>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</si>
  <si>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</si>
  <si>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</si>
  <si>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</si>
  <si>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</si>
  <si>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</si>
  <si>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</si>
  <si>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</si>
  <si>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</si>
  <si>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</si>
  <si>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</si>
  <si>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</si>
  <si>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</si>
  <si>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</si>
  <si>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</si>
  <si>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</si>
  <si>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</si>
  <si>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</si>
  <si>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</si>
  <si>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</si>
  <si>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</si>
  <si>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</si>
  <si>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</si>
  <si>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</si>
  <si>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</si>
  <si>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</si>
  <si>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</si>
  <si>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</si>
  <si>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</si>
  <si>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</si>
  <si>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</si>
  <si>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</si>
  <si>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</si>
  <si>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</si>
  <si>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</si>
  <si>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</si>
  <si>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</si>
  <si>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</si>
  <si>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</si>
  <si>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</si>
  <si>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</si>
  <si>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</si>
  <si>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</si>
  <si>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</si>
  <si>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</si>
  <si>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</si>
  <si>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</si>
  <si>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</si>
  <si>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</si>
  <si>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</si>
  <si>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</si>
  <si>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</si>
  <si>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</si>
  <si>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</si>
  <si>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</si>
  <si>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</si>
  <si>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</si>
  <si>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</si>
  <si>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</si>
  <si>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</si>
  <si>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</si>
  <si>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</si>
  <si>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</si>
  <si>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</si>
  <si>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</si>
  <si>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</si>
  <si>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</si>
  <si>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</si>
  <si>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</si>
  <si>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</si>
  <si>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</si>
  <si>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</si>
  <si>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</si>
  <si>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</si>
  <si>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</si>
  <si>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</si>
  <si>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</si>
  <si>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</si>
  <si>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</si>
  <si>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</si>
  <si>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</si>
  <si>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</si>
  <si>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</si>
  <si>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</si>
  <si>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</si>
  <si>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</si>
  <si>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</si>
  <si>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</si>
  <si>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</si>
  <si>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</si>
  <si>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</si>
  <si>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</si>
  <si>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</si>
  <si>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</si>
  <si>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</si>
  <si>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</si>
  <si>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</si>
  <si>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</si>
  <si>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</si>
  <si>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</si>
  <si>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</si>
  <si>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</si>
  <si>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</si>
  <si>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</si>
  <si>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</si>
  <si>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</si>
  <si>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</si>
  <si>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</si>
  <si>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</si>
  <si>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</si>
  <si>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</si>
  <si>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</si>
  <si>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</si>
  <si>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</si>
  <si>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</si>
  <si>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</si>
  <si>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</si>
  <si>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</si>
  <si>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</si>
  <si>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</si>
  <si>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</si>
  <si>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</si>
  <si>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</si>
  <si>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</si>
  <si>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</si>
  <si>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</si>
  <si>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</si>
  <si>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</si>
  <si>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</si>
  <si>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</si>
  <si>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</si>
  <si>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</si>
  <si>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</si>
  <si>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</si>
  <si>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</si>
  <si>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</si>
  <si>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</si>
  <si>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</si>
  <si>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</si>
  <si>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</si>
  <si>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</si>
  <si>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</si>
  <si>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</si>
  <si>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</si>
  <si>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</si>
  <si>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</si>
  <si>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</si>
  <si>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</si>
  <si>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</si>
  <si>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</si>
  <si>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</si>
  <si>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</si>
  <si>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</si>
  <si>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</si>
  <si>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</si>
  <si>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</si>
  <si>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</si>
  <si>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</si>
  <si>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</si>
  <si>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</si>
  <si>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</si>
  <si>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</si>
  <si>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</si>
  <si>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</si>
  <si>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</si>
  <si>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</si>
  <si>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</si>
  <si>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</si>
  <si>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</si>
  <si>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</si>
  <si>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</si>
  <si>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</si>
  <si>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</si>
  <si>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</si>
  <si>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</si>
  <si>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</si>
  <si>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</si>
  <si>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</si>
  <si>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</si>
  <si>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</si>
  <si>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</si>
  <si>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</si>
  <si>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</si>
  <si>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</si>
  <si>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</si>
  <si>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</si>
  <si>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</si>
  <si>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</si>
  <si>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</si>
  <si>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</si>
  <si>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</si>
  <si>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</si>
  <si>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</si>
  <si>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</si>
  <si>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</si>
  <si>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</si>
  <si>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</si>
  <si>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</si>
  <si>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</si>
  <si>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</si>
  <si>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</si>
  <si>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</si>
  <si>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</si>
  <si>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</si>
  <si>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</si>
  <si>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</si>
  <si>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</si>
  <si>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</si>
  <si>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</si>
  <si>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</si>
  <si>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</si>
  <si>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</si>
  <si>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</si>
  <si>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</si>
  <si>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</si>
  <si>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</si>
  <si>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</si>
  <si>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</si>
  <si>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</si>
  <si>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</si>
  <si>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</si>
  <si>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</si>
  <si>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</si>
  <si>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</si>
  <si>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</si>
  <si>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</si>
  <si>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</si>
  <si>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</si>
  <si>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</si>
  <si>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</si>
  <si>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</si>
  <si>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</si>
  <si>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</si>
  <si>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</si>
  <si>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</si>
  <si>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</si>
  <si>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</si>
  <si>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</si>
  <si>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</si>
  <si>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</si>
  <si>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</si>
  <si>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</si>
  <si>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</si>
  <si>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</si>
  <si>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</si>
  <si>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</si>
  <si>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</si>
  <si>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</si>
  <si>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</si>
  <si>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</si>
  <si>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</si>
  <si>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</si>
  <si>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</si>
  <si>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</si>
  <si>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</si>
  <si>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</si>
  <si>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</si>
  <si>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</si>
  <si>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</si>
  <si>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</si>
  <si>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</si>
  <si>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</si>
  <si>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</si>
  <si>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</si>
  <si>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</si>
  <si>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</si>
  <si>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</si>
  <si>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</si>
  <si>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</si>
  <si>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</si>
  <si>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</si>
  <si>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</si>
  <si>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</si>
  <si>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</si>
  <si>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</si>
  <si>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</si>
  <si>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</si>
  <si>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</si>
  <si>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</si>
  <si>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</si>
  <si>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</si>
  <si>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</si>
  <si>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</si>
  <si>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</si>
  <si>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</si>
  <si>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</si>
  <si>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</si>
  <si>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</si>
  <si>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</si>
  <si>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</si>
  <si>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</si>
  <si>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</si>
  <si>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</si>
  <si>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</si>
  <si>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</si>
  <si>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</si>
  <si>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</si>
  <si>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</si>
  <si>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</si>
  <si>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</si>
  <si>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</si>
  <si>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</si>
  <si>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</si>
  <si>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</si>
  <si>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</si>
  <si>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</si>
  <si>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</si>
  <si>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</si>
  <si>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</si>
  <si>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</si>
  <si>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</si>
  <si>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</si>
  <si>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</si>
  <si>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</si>
  <si>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</si>
  <si>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</si>
  <si>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</si>
  <si>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</si>
  <si>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</si>
  <si>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</si>
  <si>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</si>
  <si>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</si>
  <si>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</si>
  <si>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</si>
  <si>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</si>
  <si>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</si>
  <si>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</si>
  <si>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</si>
  <si>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</si>
  <si>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</si>
  <si>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</si>
  <si>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</si>
  <si>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</si>
  <si>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</si>
  <si>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</si>
  <si>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</si>
  <si>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</si>
  <si>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</si>
  <si>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</si>
  <si>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</si>
  <si>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</si>
  <si>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</si>
  <si>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</si>
  <si>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</si>
  <si>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</si>
  <si>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</si>
  <si>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</si>
  <si>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</si>
  <si>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</si>
  <si>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</si>
  <si>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</si>
  <si>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</si>
  <si>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</si>
  <si>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</si>
  <si>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</si>
  <si>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</si>
  <si>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</si>
  <si>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</si>
  <si>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</si>
  <si>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</si>
  <si>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</si>
  <si>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</si>
  <si>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</si>
  <si>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</si>
  <si>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</si>
  <si>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</si>
  <si>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</si>
  <si>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</si>
  <si>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</si>
  <si>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</si>
  <si>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</si>
  <si>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</si>
  <si>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</si>
  <si>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</si>
  <si>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</si>
  <si>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</si>
  <si>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</si>
  <si>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</si>
  <si>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</si>
  <si>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</si>
  <si>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</si>
  <si>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</si>
  <si>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</si>
  <si>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</si>
  <si>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</si>
  <si>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</si>
  <si>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</si>
  <si>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</si>
  <si>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</si>
  <si>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</si>
  <si>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</si>
  <si>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</si>
  <si>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</si>
  <si>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</si>
  <si>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</si>
  <si>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</si>
  <si>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</si>
  <si>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</si>
  <si>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</si>
  <si>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</si>
  <si>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</si>
  <si>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</si>
  <si>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</si>
  <si>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</si>
  <si>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</si>
  <si>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</si>
  <si>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</si>
  <si>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</si>
  <si>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</si>
  <si>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</si>
  <si>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</si>
  <si>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</si>
  <si>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</si>
  <si>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</si>
  <si>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</si>
  <si>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</si>
  <si>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</si>
  <si>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</si>
  <si>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</si>
  <si>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</si>
  <si>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</si>
  <si>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</si>
  <si>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</si>
  <si>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</si>
  <si>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</si>
  <si>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</si>
  <si>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</si>
  <si>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</si>
  <si>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</si>
  <si>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</si>
  <si>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</si>
  <si>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</si>
  <si>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</si>
  <si>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</si>
  <si>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</si>
  <si>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</si>
  <si>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</si>
  <si>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</si>
  <si>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</si>
  <si>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</si>
  <si>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</si>
  <si>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</si>
  <si>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</si>
  <si>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</si>
  <si>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</si>
  <si>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</si>
  <si>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</si>
  <si>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</si>
  <si>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</si>
  <si>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</si>
  <si>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</si>
  <si>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</si>
  <si>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</si>
  <si>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</si>
  <si>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</si>
  <si>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</si>
  <si>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</si>
  <si>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</si>
  <si>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</si>
  <si>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</si>
  <si>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</si>
  <si>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</si>
  <si>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</si>
  <si>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</si>
  <si>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</si>
  <si>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</si>
  <si>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</si>
  <si>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</si>
  <si>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</si>
  <si>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</si>
  <si>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</si>
  <si>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</si>
  <si>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</si>
  <si>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</si>
  <si>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</si>
  <si>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</si>
  <si>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</si>
  <si>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</si>
  <si>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</si>
  <si>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</si>
  <si>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</si>
  <si>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</si>
  <si>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</si>
  <si>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</si>
  <si>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</si>
  <si>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</si>
  <si>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</si>
  <si>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</si>
  <si>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</si>
  <si>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</si>
  <si>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</si>
  <si>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</si>
  <si>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</si>
  <si>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</si>
  <si>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</si>
  <si>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</si>
  <si>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</si>
  <si>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</si>
  <si>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</si>
  <si>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</si>
  <si>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</si>
  <si>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</si>
  <si>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</si>
  <si>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</si>
  <si>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</si>
  <si>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</si>
  <si>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</si>
  <si>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</si>
  <si>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</si>
  <si>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</si>
  <si>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</si>
  <si>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</si>
  <si>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</si>
  <si>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</si>
  <si>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</si>
  <si>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</si>
  <si>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</si>
  <si>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</si>
  <si>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</si>
  <si>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</si>
  <si>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</si>
  <si>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</si>
  <si>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</si>
  <si>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</si>
  <si>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</si>
  <si>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</si>
  <si>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</si>
  <si>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</si>
  <si>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</si>
  <si>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</si>
  <si>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</si>
  <si>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</si>
  <si>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</si>
  <si>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</si>
  <si>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</si>
  <si>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</si>
  <si>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</si>
  <si>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</si>
  <si>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</si>
  <si>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</si>
  <si>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</si>
  <si>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</si>
  <si>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</si>
  <si>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</si>
  <si>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</si>
  <si>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</si>
  <si>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</si>
  <si>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</si>
  <si>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</si>
  <si>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</si>
  <si>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</si>
  <si>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</si>
  <si>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</si>
  <si>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</si>
  <si>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</si>
  <si>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</si>
  <si>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</si>
  <si>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</si>
  <si>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</si>
  <si>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</si>
  <si>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</si>
  <si>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</si>
  <si>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</si>
  <si>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</si>
  <si>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</si>
  <si>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</si>
  <si>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</si>
  <si>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</si>
  <si>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</si>
  <si>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</si>
  <si>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</si>
  <si>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</si>
  <si>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</si>
  <si>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</si>
  <si>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</si>
  <si>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</si>
  <si>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</si>
  <si>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</si>
  <si>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</si>
  <si>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</si>
  <si>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</si>
  <si>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</si>
  <si>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</si>
  <si>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</si>
  <si>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</si>
  <si>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</si>
  <si>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</si>
  <si>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</si>
  <si>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</si>
  <si>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</si>
  <si>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</si>
  <si>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</si>
  <si>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</si>
  <si>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</si>
  <si>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</si>
  <si>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</si>
  <si>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</si>
  <si>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</si>
  <si>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</si>
  <si>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</si>
  <si>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</si>
  <si>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</si>
  <si>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</si>
  <si>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</si>
  <si>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</si>
  <si>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</si>
  <si>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</si>
  <si>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</si>
  <si>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</si>
  <si>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</si>
  <si>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</si>
  <si>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</si>
  <si>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</si>
  <si>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</si>
  <si>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</si>
  <si>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</si>
  <si>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</si>
  <si>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</si>
  <si>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</si>
  <si>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</si>
  <si>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</si>
  <si>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</si>
  <si>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</si>
  <si>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</si>
  <si>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</si>
  <si>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</si>
  <si>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</si>
  <si>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</si>
  <si>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</si>
  <si>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</si>
  <si>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</si>
  <si>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</si>
  <si>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</si>
  <si>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</si>
  <si>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</si>
  <si>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</si>
  <si>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</si>
  <si>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</si>
  <si>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</si>
  <si>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</si>
  <si>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</si>
  <si>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</si>
  <si>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</si>
  <si>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</si>
  <si>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</si>
  <si>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</si>
  <si>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</si>
  <si>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</si>
  <si>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</si>
  <si>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</si>
  <si>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</si>
  <si>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</si>
  <si>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</si>
  <si>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</si>
  <si>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</si>
  <si>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</si>
  <si>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</si>
  <si>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</si>
  <si>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</si>
  <si>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</si>
  <si>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</si>
  <si>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</si>
  <si>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</si>
  <si>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</si>
  <si>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</si>
  <si>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</si>
  <si>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</si>
  <si>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</si>
  <si>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</si>
  <si>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</si>
  <si>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</si>
  <si>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</si>
  <si>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</si>
  <si>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</si>
  <si>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</si>
  <si>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</si>
  <si>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</si>
  <si>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</si>
  <si>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</si>
  <si>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</si>
  <si>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</si>
  <si>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</si>
  <si>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</si>
  <si>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</si>
  <si>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</si>
  <si>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</si>
  <si>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</si>
  <si>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</si>
  <si>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</si>
  <si>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</si>
  <si>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</si>
  <si>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</si>
  <si>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</si>
  <si>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</si>
  <si>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</si>
  <si>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</si>
  <si>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</si>
  <si>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</si>
  <si>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</si>
  <si>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</si>
  <si>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</si>
  <si>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</si>
  <si>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</si>
  <si>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</si>
  <si>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</si>
  <si>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</si>
  <si>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</si>
  <si>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</si>
  <si>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</si>
  <si>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</si>
  <si>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</si>
  <si>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</si>
  <si>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</si>
  <si>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</si>
  <si>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</si>
  <si>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</si>
  <si>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</si>
  <si>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</si>
  <si>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</si>
  <si>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</si>
  <si>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</si>
  <si>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</si>
  <si>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</si>
  <si>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</si>
  <si>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</si>
  <si>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</si>
  <si>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</si>
  <si>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</si>
  <si>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</si>
  <si>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</si>
  <si>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</si>
  <si>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</si>
  <si>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</si>
  <si>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</si>
  <si>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</si>
  <si>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</si>
  <si>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</si>
  <si>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</si>
  <si>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</si>
  <si>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</si>
  <si>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</si>
  <si>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</si>
  <si>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</si>
  <si>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</si>
  <si>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</si>
  <si>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</si>
  <si>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</si>
  <si>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</si>
  <si>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</si>
  <si>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</si>
  <si>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</si>
  <si>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</si>
  <si>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</si>
  <si>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</si>
  <si>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</si>
  <si>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</si>
  <si>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</si>
  <si>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</si>
  <si>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</si>
  <si>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</si>
  <si>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</si>
  <si>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</si>
  <si>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</si>
  <si>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</si>
  <si>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</si>
  <si>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</si>
  <si>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</si>
  <si>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</si>
  <si>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</si>
  <si>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</si>
  <si>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</si>
  <si>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</si>
  <si>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</si>
  <si>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</si>
  <si>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</si>
  <si>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</si>
  <si>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</si>
  <si>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</si>
  <si>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</si>
  <si>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</si>
  <si>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</si>
  <si>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</si>
  <si>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</si>
  <si>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</si>
  <si>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</si>
  <si>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</si>
  <si>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</si>
  <si>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</si>
  <si>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</si>
  <si>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</si>
  <si>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</si>
  <si>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</si>
  <si>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</si>
  <si>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</si>
  <si>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</si>
  <si>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</si>
  <si>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</si>
  <si>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</si>
  <si>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</si>
  <si>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</si>
  <si>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</si>
  <si>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</si>
  <si>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</si>
  <si>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</si>
  <si>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</si>
  <si>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</si>
  <si>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</si>
  <si>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</si>
  <si>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</si>
  <si>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</si>
  <si>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</si>
  <si>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</si>
  <si>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</si>
  <si>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</si>
  <si>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</si>
  <si>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</si>
  <si>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</si>
  <si>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</si>
  <si>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</si>
  <si>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</si>
  <si>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</si>
  <si>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</si>
  <si>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</si>
  <si>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</si>
  <si>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</si>
  <si>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</si>
  <si>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</si>
  <si>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</si>
  <si>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</si>
  <si>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</si>
  <si>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</si>
  <si>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</si>
  <si>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</si>
  <si>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</si>
  <si>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</si>
  <si>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</si>
  <si>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</si>
  <si>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</si>
  <si>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</si>
  <si>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</si>
  <si>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</si>
  <si>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</si>
  <si>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</si>
  <si>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</si>
  <si>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</si>
  <si>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</si>
  <si>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</si>
  <si>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</si>
  <si>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</si>
  <si>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</si>
  <si>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</si>
  <si>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</si>
  <si>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</si>
  <si>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</si>
  <si>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</si>
  <si>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</si>
  <si>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</si>
  <si>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</si>
  <si>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</si>
  <si>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</si>
  <si>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</si>
  <si>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</si>
  <si>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</si>
  <si>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</si>
  <si>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</si>
  <si>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</si>
  <si>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</si>
  <si>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</si>
  <si>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</si>
  <si>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</si>
  <si>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</si>
  <si>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</si>
  <si>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</si>
  <si>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</si>
  <si>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</si>
  <si>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</si>
  <si>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</si>
  <si>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</si>
  <si>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</si>
  <si>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</si>
  <si>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</si>
  <si>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</si>
  <si>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</si>
  <si>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</si>
  <si>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</si>
  <si>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</si>
  <si>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</si>
  <si>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</si>
  <si>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</si>
  <si>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</si>
  <si>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</si>
  <si>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</si>
  <si>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</si>
  <si>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</si>
  <si>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</si>
  <si>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</si>
  <si>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</si>
  <si>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</si>
  <si>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</si>
  <si>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</si>
  <si>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</si>
  <si>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</si>
  <si>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</si>
  <si>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</si>
  <si>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</si>
  <si>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</si>
  <si>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</si>
  <si>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</si>
  <si>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</si>
  <si>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</si>
  <si>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</si>
  <si>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</si>
  <si>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</si>
  <si>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</si>
  <si>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</si>
  <si>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</si>
  <si>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</si>
  <si>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</si>
  <si>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</si>
  <si>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</si>
  <si>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</si>
  <si>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</si>
  <si>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</si>
  <si>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</si>
  <si>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</si>
  <si>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</si>
  <si>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</si>
  <si>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</si>
  <si>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</si>
  <si>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</si>
  <si>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</si>
  <si>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</si>
  <si>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</si>
  <si>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</si>
  <si>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</si>
  <si>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</si>
  <si>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</si>
  <si>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</si>
  <si>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</si>
  <si>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</si>
  <si>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</si>
  <si>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</si>
  <si>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</si>
  <si>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</si>
  <si>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</si>
  <si>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</si>
  <si>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</si>
  <si>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</si>
  <si>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</si>
  <si>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</si>
  <si>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</si>
  <si>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</si>
  <si>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</si>
  <si>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</si>
  <si>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</si>
  <si>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</si>
  <si>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</si>
  <si>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</si>
  <si>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</si>
  <si>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</si>
  <si>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</si>
  <si>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</si>
  <si>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</si>
  <si>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</si>
  <si>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</si>
  <si>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</si>
  <si>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</si>
  <si>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</si>
  <si>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</si>
  <si>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</si>
  <si>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</si>
  <si>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</si>
  <si>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</si>
  <si>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</si>
  <si>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</si>
  <si>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</si>
  <si>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</si>
  <si>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</si>
  <si>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</si>
  <si>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</si>
  <si>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</si>
  <si>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</si>
  <si>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</si>
  <si>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</si>
  <si>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</si>
  <si>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</si>
  <si>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</si>
  <si>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</si>
  <si>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</si>
  <si>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</si>
  <si>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</si>
  <si>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</si>
  <si>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</si>
  <si>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</si>
  <si>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</si>
  <si>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</si>
  <si>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</si>
  <si>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</si>
  <si>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</si>
  <si>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</si>
  <si>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</si>
  <si>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</si>
  <si>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</si>
  <si>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</si>
  <si>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</si>
  <si>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</si>
  <si>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</si>
  <si>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</si>
  <si>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</si>
  <si>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</si>
  <si>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</si>
  <si>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</si>
  <si>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</si>
  <si>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</si>
  <si>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</si>
  <si>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</si>
  <si>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</si>
  <si>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</si>
  <si>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</si>
  <si>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</si>
  <si>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</si>
  <si>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</si>
  <si>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</si>
  <si>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</si>
  <si>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</si>
  <si>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</si>
  <si>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</si>
  <si>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</si>
  <si>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</si>
  <si>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</si>
  <si>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</si>
  <si>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</si>
  <si>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</si>
  <si>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</si>
  <si>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</si>
  <si>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</si>
  <si>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</si>
  <si>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</si>
  <si>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</si>
  <si>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</si>
  <si>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</si>
  <si>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</si>
  <si>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</si>
  <si>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</si>
  <si>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</si>
  <si>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</si>
  <si>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</si>
  <si>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</si>
  <si>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</si>
  <si>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</si>
  <si>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</si>
  <si>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</si>
  <si>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</si>
  <si>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</si>
  <si>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</si>
  <si>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</si>
  <si>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</si>
  <si>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</si>
  <si>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</si>
  <si>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</si>
  <si>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</si>
  <si>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</si>
  <si>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</si>
  <si>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</si>
  <si>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</si>
  <si>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</si>
  <si>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</si>
  <si>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</si>
  <si>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</si>
  <si>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</si>
  <si>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</si>
  <si>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</si>
  <si>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</si>
  <si>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</si>
  <si>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</si>
  <si>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</si>
  <si>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</si>
  <si>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</si>
  <si>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</si>
  <si>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</si>
  <si>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</si>
  <si>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</si>
  <si>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</si>
  <si>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</si>
  <si>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</si>
  <si>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</si>
  <si>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</si>
  <si>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</si>
  <si>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</si>
  <si>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</si>
  <si>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</si>
  <si>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</si>
  <si>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</si>
  <si>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</si>
  <si>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</si>
  <si>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</si>
  <si>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</si>
  <si>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</si>
  <si>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</si>
  <si>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</si>
  <si>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</si>
  <si>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</si>
  <si>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</si>
  <si>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</si>
  <si>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</si>
  <si>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</si>
  <si>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</si>
  <si>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</si>
  <si>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</si>
  <si>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</si>
  <si>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</si>
  <si>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</si>
  <si>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</si>
  <si>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</si>
  <si>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</si>
  <si>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</si>
  <si>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</si>
  <si>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</si>
  <si>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</si>
  <si>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</si>
  <si>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</si>
  <si>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</si>
  <si>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</si>
  <si>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</si>
  <si>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</si>
  <si>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</si>
  <si>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</si>
  <si>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</si>
  <si>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</si>
  <si>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</si>
  <si>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</si>
  <si>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</si>
  <si>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</si>
  <si>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</si>
  <si>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</si>
  <si>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</si>
  <si>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</si>
  <si>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</si>
  <si>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</si>
  <si>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</si>
  <si>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</si>
  <si>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</si>
  <si>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</si>
  <si>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</si>
  <si>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</si>
  <si>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</si>
  <si>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</si>
  <si>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</si>
  <si>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</si>
  <si>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</si>
  <si>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</si>
  <si>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</si>
  <si>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</si>
  <si>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</si>
  <si>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</si>
  <si>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</si>
  <si>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</si>
  <si>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</si>
  <si>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</si>
  <si>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</si>
  <si>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</si>
  <si>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</si>
  <si>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</si>
  <si>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</si>
  <si>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</si>
  <si>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</si>
  <si>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</si>
  <si>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</si>
  <si>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</si>
  <si>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</si>
  <si>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</si>
  <si>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</si>
  <si>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</si>
  <si>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</si>
  <si>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</si>
  <si>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</si>
  <si>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</si>
  <si>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</si>
  <si>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</si>
  <si>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</si>
  <si>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</si>
  <si>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</si>
  <si>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</si>
  <si>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</si>
  <si>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</si>
  <si>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</si>
  <si>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</si>
  <si>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</si>
  <si>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</si>
  <si>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</si>
  <si>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</si>
  <si>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</si>
  <si>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</si>
  <si>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</si>
  <si>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</si>
  <si>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</si>
  <si>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</si>
  <si>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</si>
  <si>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</si>
  <si>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</si>
  <si>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</si>
  <si>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</si>
  <si>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</si>
  <si>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</si>
  <si>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</si>
  <si>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</si>
  <si>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</si>
  <si>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</si>
  <si>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</si>
  <si>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</si>
  <si>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</si>
  <si>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</si>
  <si>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</si>
  <si>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</si>
  <si>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</si>
  <si>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</si>
  <si>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</si>
  <si>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</si>
  <si>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</si>
  <si>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</si>
  <si>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</si>
  <si>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</si>
  <si>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</si>
  <si>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</si>
  <si>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</si>
  <si>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</si>
  <si>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</si>
  <si>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</si>
  <si>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</si>
  <si>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</si>
  <si>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</si>
  <si>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</si>
  <si>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</si>
  <si>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</si>
  <si>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</si>
  <si>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</si>
  <si>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</si>
  <si>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</si>
  <si>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</si>
  <si>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</si>
  <si>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</si>
  <si>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</si>
  <si>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</si>
  <si>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</si>
  <si>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</si>
  <si>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</si>
  <si>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</si>
  <si>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</si>
  <si>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</si>
  <si>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</si>
  <si>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</si>
  <si>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</si>
  <si>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</si>
  <si>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</si>
  <si>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</si>
  <si>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</si>
  <si>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</si>
  <si>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</si>
  <si>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</si>
  <si>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</si>
  <si>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</si>
  <si>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</si>
  <si>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</si>
  <si>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</si>
  <si>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</si>
  <si>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</si>
  <si>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</si>
  <si>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</si>
  <si>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</si>
  <si>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</si>
  <si>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</si>
  <si>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</si>
  <si>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</si>
  <si>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</si>
  <si>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</si>
  <si>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</si>
  <si>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</si>
  <si>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</si>
  <si>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</si>
  <si>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</si>
  <si>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</si>
  <si>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</si>
  <si>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</si>
  <si>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</si>
  <si>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</si>
  <si>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</si>
  <si>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</si>
  <si>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</si>
  <si>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</si>
  <si>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</si>
  <si>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</si>
  <si>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</si>
  <si>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</si>
  <si>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</si>
  <si>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</si>
  <si>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</si>
  <si>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</si>
  <si>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</si>
  <si>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</si>
  <si>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</si>
  <si>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</si>
  <si>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</si>
  <si>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</si>
  <si>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</si>
  <si>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</si>
  <si>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</si>
  <si>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</si>
  <si>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</si>
  <si>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</si>
  <si>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</si>
  <si>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</si>
  <si>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</si>
  <si>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</si>
  <si>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</si>
  <si>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</si>
  <si>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</si>
  <si>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</si>
  <si>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</si>
  <si>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</si>
  <si>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</si>
  <si>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</si>
  <si>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</si>
  <si>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</si>
  <si>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</si>
  <si>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</si>
  <si>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</si>
  <si>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</si>
  <si>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</si>
  <si>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</si>
  <si>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</si>
  <si>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</si>
  <si>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</si>
  <si>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</si>
  <si>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</si>
  <si>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</si>
  <si>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</si>
  <si>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</si>
  <si>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</si>
  <si>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</si>
  <si>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</si>
  <si>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</si>
  <si>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</si>
  <si>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</si>
  <si>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</si>
  <si>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</si>
  <si>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</si>
  <si>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</si>
  <si>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</si>
  <si>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</si>
  <si>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</si>
  <si>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</si>
  <si>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</si>
  <si>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</si>
  <si>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</si>
  <si>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</si>
  <si>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</si>
  <si>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</si>
  <si>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</si>
  <si>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</si>
  <si>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</si>
  <si>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</si>
  <si>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</si>
  <si>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</si>
  <si>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</si>
  <si>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</si>
  <si>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</si>
  <si>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</si>
  <si>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</si>
  <si>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</si>
  <si>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</si>
  <si>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</si>
  <si>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</si>
  <si>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</si>
  <si>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</si>
  <si>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</si>
  <si>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</si>
  <si>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</si>
  <si>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</si>
  <si>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</si>
  <si>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</si>
  <si>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</si>
  <si>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</si>
  <si>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</si>
  <si>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</si>
  <si>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</si>
  <si>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</si>
  <si>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</si>
  <si>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</si>
  <si>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</si>
  <si>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</si>
  <si>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</si>
  <si>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</si>
  <si>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</si>
  <si>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</si>
  <si>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</si>
  <si>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</si>
  <si>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</si>
  <si>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</si>
  <si>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</si>
  <si>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</si>
  <si>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</si>
  <si>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</si>
  <si>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</si>
  <si>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</si>
  <si>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</si>
  <si>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</si>
  <si>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</si>
  <si>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</si>
  <si>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</si>
  <si>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</si>
  <si>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</si>
  <si>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</si>
  <si>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</si>
  <si>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</si>
  <si>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</si>
  <si>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</si>
  <si>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</si>
  <si>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</si>
  <si>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</si>
  <si>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</si>
  <si>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</si>
  <si>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</si>
  <si>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</si>
  <si>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</si>
  <si>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</si>
  <si>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</si>
  <si>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</si>
  <si>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</si>
  <si>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</si>
  <si>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</si>
  <si>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</si>
  <si>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</si>
  <si>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</si>
  <si>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</si>
  <si>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</si>
  <si>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</si>
  <si>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</si>
  <si>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</si>
  <si>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</si>
  <si>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</si>
  <si>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</si>
  <si>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</si>
  <si>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</si>
  <si>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</si>
  <si>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</si>
  <si>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</si>
  <si>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</si>
  <si>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</si>
  <si>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</si>
  <si>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</si>
  <si>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</si>
  <si>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</si>
  <si>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</si>
  <si>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</si>
  <si>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</si>
  <si>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</si>
  <si>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</si>
  <si>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</si>
  <si>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</si>
  <si>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</si>
  <si>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</si>
  <si>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</si>
  <si>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</si>
  <si>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</si>
  <si>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</si>
  <si>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</si>
  <si>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</si>
  <si>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</si>
  <si>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</si>
  <si>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</si>
  <si>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</si>
  <si>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</si>
  <si>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</si>
  <si>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</si>
  <si>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</si>
  <si>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</si>
  <si>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</si>
  <si>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</si>
  <si>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</si>
  <si>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</si>
  <si>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</si>
  <si>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</si>
  <si>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</si>
  <si>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</si>
  <si>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</si>
  <si>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</si>
  <si>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</si>
  <si>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</si>
  <si>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</si>
  <si>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</si>
  <si>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</si>
  <si>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</si>
  <si>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</si>
  <si>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</si>
  <si>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</si>
  <si>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</si>
  <si>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</si>
  <si>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</si>
  <si>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</si>
  <si>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</si>
  <si>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</si>
  <si>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</si>
  <si>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</si>
  <si>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</si>
  <si>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</si>
  <si>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</si>
  <si>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</si>
  <si>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</si>
  <si>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</si>
  <si>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</si>
  <si>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</si>
  <si>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</si>
  <si>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</si>
  <si>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</si>
  <si>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</si>
  <si>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</si>
  <si>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</si>
  <si>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</si>
  <si>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</si>
  <si>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</si>
  <si>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</si>
  <si>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</si>
  <si>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</si>
  <si>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</si>
  <si>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</si>
  <si>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</si>
  <si>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</si>
  <si>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</si>
  <si>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</si>
  <si>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</si>
  <si>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</si>
  <si>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</si>
  <si>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</si>
  <si>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</si>
  <si>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</si>
  <si>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</si>
  <si>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</si>
  <si>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</si>
  <si>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</si>
  <si>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</si>
  <si>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</si>
  <si>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</si>
  <si>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</si>
  <si>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</si>
  <si>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</si>
  <si>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</si>
  <si>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</si>
  <si>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</si>
  <si>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</si>
  <si>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</si>
  <si>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</si>
  <si>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</si>
  <si>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</si>
  <si>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</si>
  <si>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</si>
  <si>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</si>
  <si>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</si>
  <si>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</si>
  <si>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</si>
  <si>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</si>
  <si>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</si>
  <si>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</si>
  <si>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</si>
  <si>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</si>
  <si>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</si>
  <si>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</si>
  <si>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</si>
  <si>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</si>
  <si>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</si>
  <si>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</si>
  <si>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</si>
  <si>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</si>
  <si>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</si>
  <si>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</si>
  <si>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</si>
  <si>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</si>
  <si>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</si>
  <si>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</si>
  <si>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</si>
  <si>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</si>
  <si>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</si>
  <si>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</si>
  <si>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</si>
  <si>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</si>
  <si>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</si>
  <si>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</si>
  <si>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</si>
  <si>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</si>
  <si>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</si>
  <si>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</si>
  <si>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</si>
  <si>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</si>
  <si>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</si>
  <si>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</si>
  <si>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</si>
  <si>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</si>
  <si>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</si>
  <si>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</si>
  <si>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</si>
  <si>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</si>
  <si>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</si>
  <si>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</si>
  <si>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</si>
  <si>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</si>
  <si>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</si>
  <si>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</si>
  <si>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</si>
  <si>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</si>
  <si>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</si>
  <si>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</si>
  <si>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</si>
  <si>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</si>
  <si>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</si>
  <si>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</si>
  <si>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</si>
  <si>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</si>
  <si>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</si>
  <si>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</si>
  <si>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</si>
  <si>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</si>
  <si>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</si>
  <si>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</si>
  <si>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</si>
  <si>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</si>
  <si>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</si>
  <si>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</si>
  <si>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</si>
  <si>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</si>
  <si>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</si>
  <si>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</si>
  <si>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</si>
  <si>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</si>
  <si>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</si>
  <si>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</si>
  <si>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</si>
  <si>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</si>
  <si>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</si>
  <si>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</si>
  <si>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</si>
  <si>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</si>
  <si>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</si>
  <si>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</si>
  <si>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</si>
  <si>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</si>
  <si>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</si>
  <si>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</si>
  <si>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</si>
  <si>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</si>
  <si>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</si>
  <si>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</si>
  <si>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</si>
  <si>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</si>
  <si>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</si>
  <si>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</si>
  <si>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</si>
  <si>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</si>
  <si>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</si>
  <si>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</si>
  <si>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</si>
  <si>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</si>
  <si>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</si>
  <si>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</si>
  <si>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</si>
  <si>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</si>
  <si>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</si>
  <si>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</si>
  <si>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</si>
  <si>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</si>
  <si>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</si>
  <si>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</si>
  <si>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</si>
  <si>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</si>
  <si>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</si>
  <si>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</si>
  <si>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</si>
  <si>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</si>
  <si>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</si>
  <si>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</si>
  <si>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</si>
  <si>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</si>
  <si>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</si>
  <si>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</si>
  <si>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</si>
  <si>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</si>
  <si>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</si>
  <si>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</si>
  <si>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</si>
  <si>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</si>
  <si>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</si>
  <si>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</si>
  <si>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</si>
  <si>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</si>
  <si>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</si>
  <si>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</si>
  <si>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</si>
  <si>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</si>
  <si>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</si>
  <si>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</si>
  <si>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</si>
  <si>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</si>
  <si>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</si>
  <si>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</si>
  <si>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</si>
  <si>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</si>
  <si>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</si>
  <si>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</si>
  <si>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</si>
  <si>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</si>
  <si>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</si>
  <si>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</si>
  <si>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</si>
  <si>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</si>
  <si>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</si>
  <si>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</si>
  <si>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</si>
  <si>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</si>
  <si>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</si>
  <si>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</si>
  <si>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</si>
  <si>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</si>
  <si>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</si>
  <si>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</si>
  <si>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</si>
  <si>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</si>
  <si>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</si>
  <si>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</si>
  <si>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</si>
  <si>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</si>
  <si>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</si>
  <si>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</si>
  <si>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</si>
  <si>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</si>
  <si>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</si>
  <si>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</si>
  <si>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</si>
  <si>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</si>
  <si>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</si>
  <si>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</si>
  <si>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</si>
  <si>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</si>
  <si>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</si>
  <si>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</si>
  <si>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</si>
  <si>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</si>
  <si>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</si>
  <si>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</si>
  <si>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</si>
  <si>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</si>
  <si>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</si>
  <si>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</si>
  <si>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</si>
  <si>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</si>
  <si>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</si>
  <si>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</si>
  <si>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</si>
  <si>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</si>
  <si>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</si>
  <si>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</si>
  <si>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</si>
  <si>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</si>
  <si>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</si>
  <si>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</si>
  <si>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</si>
  <si>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</si>
  <si>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</si>
  <si>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</si>
  <si>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</si>
  <si>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</si>
  <si>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</si>
  <si>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</si>
  <si>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</si>
  <si>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</si>
  <si>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</si>
  <si>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</si>
  <si>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</si>
  <si>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</si>
  <si>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</si>
  <si>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</si>
  <si>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</si>
  <si>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</si>
  <si>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</si>
  <si>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</si>
  <si>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</si>
  <si>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</si>
  <si>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</si>
  <si>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</si>
  <si>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</si>
  <si>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</si>
  <si>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</si>
  <si>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</si>
  <si>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</si>
  <si>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</si>
  <si>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</si>
  <si>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</si>
  <si>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</si>
  <si>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</si>
  <si>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</si>
  <si>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</si>
  <si>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</si>
  <si>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</si>
  <si>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</si>
  <si>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</si>
  <si>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</si>
  <si>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</si>
  <si>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</si>
  <si>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</si>
  <si>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</si>
  <si>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</si>
  <si>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</si>
  <si>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</si>
  <si>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</si>
  <si>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</si>
  <si>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</si>
  <si>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</si>
  <si>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</si>
  <si>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</si>
  <si>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</si>
  <si>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</si>
  <si>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</si>
  <si>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</si>
  <si>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</si>
  <si>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</si>
  <si>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</si>
  <si>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</si>
  <si>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</si>
  <si>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</si>
  <si>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</si>
  <si>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</si>
  <si>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</si>
  <si>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</si>
  <si>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</si>
  <si>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</si>
  <si>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</si>
  <si>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</si>
  <si>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</si>
  <si>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</si>
  <si>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</si>
  <si>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</si>
  <si>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</si>
  <si>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</si>
  <si>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</si>
  <si>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</si>
  <si>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</si>
  <si>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</si>
  <si>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</si>
  <si>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</si>
  <si>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</si>
  <si>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</si>
  <si>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</si>
  <si>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</si>
  <si>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</si>
  <si>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</si>
  <si>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</si>
  <si>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</si>
  <si>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</si>
  <si>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</si>
  <si>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</si>
  <si>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</si>
  <si>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</si>
  <si>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</si>
  <si>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</si>
  <si>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</si>
  <si>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</si>
  <si>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</si>
  <si>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</si>
  <si>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</si>
  <si>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</si>
  <si>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</si>
  <si>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</si>
  <si>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</si>
  <si>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</si>
  <si>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</si>
  <si>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</si>
  <si>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</si>
  <si>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</si>
  <si>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</si>
  <si>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</si>
  <si>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</si>
  <si>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</si>
  <si>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</si>
  <si>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</si>
  <si>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</si>
  <si>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</si>
  <si>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</si>
  <si>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</si>
  <si>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</si>
  <si>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</si>
  <si>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</si>
  <si>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</si>
  <si>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</si>
  <si>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</si>
  <si>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</si>
  <si>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</si>
  <si>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</si>
  <si>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</si>
  <si>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</si>
  <si>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</si>
  <si>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</si>
  <si>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</si>
  <si>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</si>
  <si>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</si>
  <si>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</si>
  <si>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</si>
  <si>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</si>
  <si>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</si>
  <si>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</si>
  <si>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</si>
  <si>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</si>
  <si>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</si>
  <si>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</si>
  <si>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</si>
  <si>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</si>
  <si>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</si>
  <si>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</si>
  <si>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</si>
  <si>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</si>
  <si>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</si>
  <si>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</si>
  <si>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</si>
  <si>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</si>
  <si>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</si>
  <si>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</si>
  <si>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</si>
  <si>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</si>
  <si>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</si>
  <si>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</si>
  <si>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</si>
  <si>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</si>
  <si>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</si>
  <si>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</si>
  <si>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</si>
  <si>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</si>
  <si>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</si>
  <si>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</si>
  <si>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</si>
  <si>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</si>
  <si>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</si>
  <si>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</si>
  <si>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</si>
  <si>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</si>
  <si>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</si>
  <si>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</si>
  <si>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</si>
  <si>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</si>
  <si>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</si>
  <si>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</si>
  <si>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</si>
  <si>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</si>
  <si>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</si>
  <si>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</si>
  <si>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</si>
  <si>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</si>
  <si>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</si>
  <si>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</si>
  <si>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</si>
  <si>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</si>
  <si>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</si>
  <si>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</si>
  <si>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</si>
  <si>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</si>
  <si>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</si>
  <si>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</si>
  <si>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</si>
  <si>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</si>
  <si>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</si>
  <si>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</si>
  <si>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</si>
  <si>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</si>
  <si>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</si>
  <si>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</si>
  <si>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</si>
  <si>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</si>
  <si>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</si>
  <si>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</si>
  <si>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</si>
  <si>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</si>
  <si>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</si>
  <si>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</si>
  <si>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</si>
  <si>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</si>
  <si>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</si>
  <si>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</si>
  <si>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</si>
  <si>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</si>
  <si>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</si>
  <si>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</si>
  <si>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</si>
  <si>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</si>
  <si>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</si>
  <si>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</si>
  <si>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</si>
  <si>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</si>
  <si>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</si>
  <si>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</si>
  <si>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</si>
  <si>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</si>
  <si>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</si>
  <si>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</si>
  <si>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</si>
  <si>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</si>
  <si>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</si>
  <si>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</si>
  <si>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</si>
  <si>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</si>
  <si>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</si>
  <si>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</si>
  <si>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</si>
  <si>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</si>
  <si>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</si>
  <si>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</si>
  <si>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</si>
  <si>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</si>
  <si>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</si>
  <si>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</si>
  <si>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</si>
  <si>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</si>
  <si>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</si>
  <si>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</si>
  <si>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</si>
  <si>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</si>
  <si>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</si>
  <si>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</si>
  <si>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</si>
  <si>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</si>
  <si>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</si>
  <si>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</si>
  <si>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</si>
  <si>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</si>
  <si>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</si>
  <si>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</si>
  <si>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</si>
  <si>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</si>
  <si>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</si>
  <si>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</si>
  <si>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</si>
  <si>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</si>
  <si>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</si>
  <si>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</si>
  <si>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</si>
  <si>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</si>
  <si>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</si>
  <si>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</si>
  <si>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</si>
  <si>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</si>
  <si>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</si>
  <si>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</si>
  <si>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</si>
  <si>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</si>
  <si>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</si>
  <si>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</si>
  <si>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</si>
  <si>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</si>
  <si>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</si>
  <si>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</si>
  <si>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</si>
  <si>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</si>
  <si>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</si>
  <si>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</si>
  <si>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</si>
  <si>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</si>
  <si>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</si>
  <si>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</si>
  <si>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</si>
  <si>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</si>
  <si>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</si>
  <si>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</si>
  <si>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</si>
  <si>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</si>
  <si>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</si>
  <si>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</si>
  <si>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</si>
  <si>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</si>
  <si>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</si>
  <si>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</si>
  <si>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</si>
  <si>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</si>
  <si>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</si>
  <si>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</si>
  <si>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</si>
  <si>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</si>
  <si>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</si>
  <si>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</si>
  <si>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</si>
  <si>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</si>
  <si>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</si>
  <si>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</si>
  <si>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</si>
  <si>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</si>
  <si>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</si>
  <si>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</si>
  <si>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</si>
  <si>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</si>
  <si>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</si>
  <si>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</si>
  <si>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</si>
  <si>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</si>
  <si>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</si>
  <si>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</si>
  <si>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</si>
  <si>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</si>
  <si>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</si>
  <si>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</si>
  <si>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</si>
  <si>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</si>
  <si>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</si>
  <si>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</si>
  <si>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</si>
  <si>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</si>
  <si>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</si>
  <si>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</si>
  <si>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</si>
  <si>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</si>
  <si>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</si>
  <si>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</si>
  <si>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</si>
  <si>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</si>
  <si>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</si>
  <si>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</si>
  <si>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</si>
  <si>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</si>
  <si>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</si>
  <si>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</si>
  <si>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</si>
  <si>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</si>
  <si>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</si>
  <si>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</si>
  <si>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</si>
  <si>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</si>
  <si>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</si>
  <si>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</si>
  <si>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</si>
  <si>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</si>
  <si>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</si>
  <si>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</si>
  <si>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</si>
  <si>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</si>
  <si>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</si>
  <si>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</si>
  <si>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</si>
  <si>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</si>
  <si>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</si>
  <si>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</si>
  <si>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</si>
  <si>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</si>
  <si>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</si>
  <si>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</si>
  <si>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</si>
  <si>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</si>
  <si>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</si>
  <si>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</si>
  <si>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</si>
  <si>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</si>
  <si>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</si>
  <si>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</si>
  <si>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</si>
  <si>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</si>
  <si>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</si>
  <si>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</si>
  <si>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</si>
  <si>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</si>
  <si>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</si>
  <si>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</si>
  <si>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</si>
  <si>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</si>
  <si>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</si>
  <si>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</si>
  <si>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</si>
  <si>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</si>
  <si>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</si>
  <si>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</si>
  <si>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</si>
  <si>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</si>
  <si>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</si>
  <si>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</si>
  <si>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</si>
  <si>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</si>
  <si>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</si>
  <si>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</si>
  <si>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</si>
  <si>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</si>
  <si>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</si>
  <si>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</si>
  <si>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</si>
  <si>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</si>
  <si>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</si>
  <si>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</si>
  <si>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</si>
  <si>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</si>
  <si>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</si>
  <si>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</si>
  <si>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</si>
  <si>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</si>
  <si>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</si>
  <si>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</si>
  <si>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</si>
  <si>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</si>
  <si>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</si>
  <si>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</si>
  <si>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</si>
  <si>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</si>
  <si>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</si>
  <si>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</si>
  <si>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</si>
  <si>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</si>
  <si>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</si>
  <si>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</si>
  <si>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</si>
  <si>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</si>
  <si>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</si>
  <si>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</si>
  <si>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</si>
  <si>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</si>
  <si>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</si>
  <si>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</si>
  <si>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</si>
  <si>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</si>
  <si>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</si>
  <si>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</si>
  <si>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</si>
  <si>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</si>
  <si>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</si>
  <si>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</si>
  <si>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</si>
  <si>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</si>
  <si>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</si>
  <si>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</si>
  <si>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</si>
  <si>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</si>
  <si>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</si>
  <si>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</si>
  <si>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</si>
  <si>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</si>
  <si>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</si>
  <si>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</si>
  <si>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</si>
  <si>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</si>
  <si>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</si>
  <si>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</si>
  <si>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</si>
  <si>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</si>
  <si>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</si>
  <si>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</si>
  <si>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</si>
  <si>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</si>
  <si>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</si>
  <si>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</si>
  <si>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</si>
  <si>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</si>
  <si>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</si>
  <si>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</si>
  <si>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</si>
  <si>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</si>
  <si>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</si>
  <si>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</si>
  <si>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</si>
  <si>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</si>
  <si>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</si>
  <si>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</si>
  <si>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</si>
  <si>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</si>
  <si>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</si>
  <si>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</si>
  <si>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</si>
  <si>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</si>
  <si>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</si>
  <si>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</si>
  <si>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</si>
  <si>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</si>
  <si>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</si>
  <si>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</si>
  <si>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</si>
  <si>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</si>
  <si>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</si>
  <si>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</si>
  <si>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</si>
  <si>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</si>
  <si>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</si>
  <si>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</si>
  <si>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</si>
  <si>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</si>
  <si>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</si>
  <si>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</si>
  <si>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</si>
  <si>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</si>
  <si>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</si>
  <si>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</si>
  <si>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</si>
  <si>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</si>
  <si>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</si>
  <si>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</si>
  <si>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</si>
  <si>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</si>
  <si>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</si>
  <si>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</si>
  <si>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</si>
  <si>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</si>
  <si>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</si>
  <si>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</si>
  <si>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</si>
  <si>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</si>
  <si>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</si>
  <si>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</si>
  <si>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</si>
  <si>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</si>
  <si>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</si>
  <si>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</si>
  <si>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</si>
  <si>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</si>
  <si>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</si>
  <si>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</si>
  <si>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</si>
  <si>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</si>
  <si>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</si>
  <si>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</si>
  <si>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</si>
  <si>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</si>
  <si>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</si>
  <si>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</si>
  <si>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</si>
  <si>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</si>
  <si>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</si>
  <si>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</si>
  <si>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</si>
  <si>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</si>
  <si>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</si>
  <si>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</si>
  <si>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</si>
  <si>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</si>
  <si>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</si>
  <si>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</si>
  <si>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</si>
  <si>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</si>
  <si>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</si>
  <si>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</si>
  <si>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</si>
  <si>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</si>
  <si>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</si>
  <si>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</si>
  <si>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</si>
  <si>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</si>
  <si>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</si>
  <si>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</si>
  <si>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</si>
  <si>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</si>
  <si>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</si>
  <si>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</si>
  <si>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</si>
  <si>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</si>
  <si>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</si>
  <si>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</si>
  <si>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</si>
  <si>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</si>
  <si>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</si>
  <si>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</si>
  <si>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</si>
  <si>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</si>
  <si>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</si>
  <si>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</si>
  <si>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</si>
  <si>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</si>
  <si>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</si>
  <si>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</si>
  <si>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</si>
  <si>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</si>
  <si>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</si>
  <si>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</si>
  <si>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</si>
  <si>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</si>
  <si>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</si>
  <si>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</si>
  <si>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</si>
  <si>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</si>
  <si>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</si>
  <si>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</si>
  <si>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</si>
  <si>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</si>
  <si>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</si>
  <si>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</si>
  <si>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</si>
  <si>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</si>
  <si>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</si>
  <si>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</si>
  <si>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</si>
  <si>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</si>
  <si>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</si>
  <si>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</si>
  <si>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</si>
  <si>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</si>
  <si>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</si>
  <si>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</si>
  <si>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</si>
  <si>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</si>
  <si>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</si>
  <si>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</si>
  <si>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</si>
  <si>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</si>
  <si>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</si>
  <si>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</si>
  <si>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</si>
  <si>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</si>
  <si>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</si>
  <si>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</si>
  <si>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</si>
  <si>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</si>
  <si>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</si>
  <si>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</si>
  <si>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</si>
  <si>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</si>
  <si>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</si>
  <si>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</si>
  <si>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</si>
  <si>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</si>
  <si>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</si>
  <si>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</si>
  <si>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</si>
  <si>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</si>
  <si>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</si>
  <si>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</si>
  <si>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</si>
  <si>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</si>
  <si>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</si>
  <si>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</si>
  <si>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</si>
  <si>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</si>
  <si>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</si>
  <si>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</si>
  <si>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</si>
  <si>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</si>
  <si>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</si>
  <si>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</si>
  <si>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</si>
  <si>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</si>
  <si>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</si>
  <si>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</si>
  <si>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</si>
  <si>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</si>
  <si>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</si>
  <si>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</si>
  <si>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</si>
  <si>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</si>
  <si>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</si>
  <si>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</si>
  <si>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</si>
  <si>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</si>
  <si>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</si>
  <si>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</si>
  <si>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</si>
  <si>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</si>
  <si>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</si>
  <si>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</si>
  <si>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</si>
  <si>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</si>
  <si>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</si>
  <si>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</si>
  <si>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</si>
  <si>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</si>
  <si>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</si>
  <si>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</si>
  <si>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</si>
  <si>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</si>
  <si>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</si>
  <si>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</si>
  <si>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</si>
  <si>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</si>
  <si>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</si>
  <si>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</si>
  <si>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</si>
  <si>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</si>
  <si>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</si>
  <si>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</si>
  <si>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</si>
  <si>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</si>
  <si>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</si>
  <si>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</si>
  <si>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</si>
  <si>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</si>
  <si>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</si>
  <si>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</si>
  <si>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</si>
  <si>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</si>
  <si>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</si>
  <si>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</si>
  <si>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</si>
  <si>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</si>
  <si>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</si>
  <si>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</si>
  <si>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</si>
  <si>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</si>
  <si>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</si>
  <si>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</si>
  <si>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</si>
  <si>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</si>
  <si>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</si>
  <si>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</si>
  <si>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</si>
  <si>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</si>
  <si>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</si>
  <si>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</si>
  <si>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</si>
  <si>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</si>
  <si>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</si>
  <si>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</si>
  <si>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</si>
  <si>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</si>
  <si>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</si>
  <si>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</si>
  <si>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</si>
  <si>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</si>
  <si>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</si>
  <si>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</si>
  <si>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</si>
  <si>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</si>
  <si>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</si>
  <si>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</si>
  <si>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</si>
  <si>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</si>
  <si>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</si>
  <si>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</si>
  <si>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</si>
  <si>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</si>
  <si>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</si>
  <si>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</si>
  <si>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</si>
  <si>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</si>
  <si>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</si>
  <si>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</si>
  <si>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</si>
  <si>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</si>
  <si>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</si>
  <si>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</si>
  <si>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</si>
  <si>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</si>
  <si>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</si>
  <si>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</si>
  <si>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</si>
  <si>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</si>
  <si>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</si>
  <si>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</si>
  <si>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</si>
  <si>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</si>
  <si>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</si>
  <si>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</si>
  <si>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</si>
  <si>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</si>
  <si>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</si>
  <si>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</si>
  <si>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</si>
  <si>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</si>
  <si>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</si>
  <si>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</si>
  <si>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</si>
  <si>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</si>
  <si>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</si>
  <si>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</si>
  <si>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</si>
  <si>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</si>
  <si>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</si>
  <si>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</si>
  <si>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</si>
  <si>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</si>
  <si>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</si>
  <si>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</si>
  <si>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</si>
  <si>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</si>
  <si>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</si>
  <si>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</si>
  <si>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</si>
  <si>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</si>
  <si>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</si>
  <si>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</si>
  <si>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</si>
  <si>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</si>
  <si>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</si>
  <si>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</si>
  <si>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</si>
  <si>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</si>
  <si>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</si>
  <si>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</si>
  <si>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</si>
  <si>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</si>
  <si>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</si>
  <si>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</si>
  <si>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</si>
  <si>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</si>
  <si>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</si>
  <si>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</si>
  <si>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</si>
  <si>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</si>
  <si>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</si>
  <si>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</si>
  <si>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</si>
  <si>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</si>
  <si>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</si>
  <si>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</si>
  <si>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</si>
  <si>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</si>
  <si>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</si>
  <si>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</si>
  <si>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</si>
  <si>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</si>
  <si>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</si>
  <si>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</si>
  <si>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</si>
  <si>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</si>
  <si>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</si>
  <si>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</si>
  <si>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</si>
  <si>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</si>
  <si>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</si>
  <si>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</si>
  <si>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</si>
  <si>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</si>
  <si>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</si>
  <si>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</si>
  <si>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</si>
  <si>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</si>
  <si>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</si>
  <si>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</si>
  <si>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</si>
  <si>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</si>
  <si>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</si>
  <si>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</si>
  <si>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</si>
  <si>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</si>
  <si>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</si>
  <si>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</si>
  <si>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</si>
  <si>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</si>
  <si>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</si>
  <si>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</si>
  <si>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</si>
  <si>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</si>
  <si>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</si>
  <si>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</si>
  <si>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</si>
  <si>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</si>
  <si>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</si>
  <si>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</si>
  <si>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</si>
  <si>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</si>
  <si>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</si>
  <si>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</si>
  <si>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</si>
  <si>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</si>
  <si>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</si>
  <si>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</si>
  <si>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</si>
  <si>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</si>
  <si>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</si>
  <si>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</si>
  <si>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</si>
  <si>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</si>
  <si>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</si>
  <si>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</si>
  <si>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</si>
  <si>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</si>
  <si>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</si>
  <si>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</si>
  <si>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</si>
  <si>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</si>
  <si>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</si>
  <si>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</si>
  <si>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</si>
  <si>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</si>
  <si>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</si>
  <si>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</si>
  <si>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</si>
  <si>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</si>
  <si>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</si>
  <si>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</si>
  <si>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</si>
  <si>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</si>
  <si>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</si>
  <si>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</si>
  <si>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</si>
  <si>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</si>
  <si>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</si>
  <si>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</si>
  <si>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</si>
  <si>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</si>
  <si>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</si>
  <si>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</si>
  <si>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</si>
  <si>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</si>
  <si>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</si>
  <si>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</si>
  <si>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</si>
  <si>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</si>
  <si>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</si>
  <si>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</si>
  <si>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</si>
  <si>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</si>
  <si>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</si>
  <si>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</si>
  <si>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</si>
  <si>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</si>
  <si>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</si>
  <si>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</si>
  <si>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</si>
  <si>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</si>
  <si>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</si>
  <si>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</si>
  <si>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</si>
  <si>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</si>
  <si>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</si>
  <si>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</si>
  <si>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</si>
  <si>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</si>
  <si>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</si>
  <si>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</si>
  <si>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</si>
  <si>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</si>
  <si>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</si>
  <si>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</si>
  <si>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</si>
  <si>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</si>
  <si>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</si>
  <si>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</si>
  <si>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</si>
  <si>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</si>
  <si>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</si>
  <si>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</si>
  <si>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</si>
  <si>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</si>
  <si>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</si>
  <si>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</si>
  <si>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</si>
  <si>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</si>
  <si>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</si>
  <si>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</si>
  <si>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</si>
  <si>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</si>
  <si>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</si>
  <si>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</si>
  <si>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</si>
  <si>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</si>
  <si>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</si>
  <si>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</si>
  <si>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</si>
  <si>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</si>
  <si>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</si>
  <si>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</si>
  <si>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</si>
  <si>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</si>
  <si>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</si>
  <si>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</si>
  <si>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</si>
  <si>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</si>
  <si>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</si>
  <si>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</si>
  <si>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</si>
  <si>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</si>
  <si>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</si>
  <si>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</si>
  <si>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</si>
  <si>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</si>
  <si>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</si>
  <si>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</si>
  <si>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</si>
  <si>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</si>
  <si>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</si>
  <si>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</si>
  <si>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</si>
  <si>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</si>
  <si>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</si>
  <si>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</si>
  <si>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</si>
  <si>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</si>
  <si>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</si>
  <si>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</si>
  <si>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</si>
  <si>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</si>
  <si>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</si>
  <si>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</si>
  <si>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</si>
  <si>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</si>
  <si>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</si>
  <si>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</si>
  <si>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</si>
  <si>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</si>
  <si>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</si>
  <si>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</si>
  <si>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</si>
  <si>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</si>
  <si>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</si>
  <si>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</si>
  <si>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</si>
  <si>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</si>
  <si>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</si>
  <si>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</si>
  <si>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</si>
  <si>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</si>
  <si>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</si>
  <si>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</si>
  <si>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</si>
  <si>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</si>
  <si>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</si>
  <si>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</si>
  <si>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</si>
  <si>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</si>
  <si>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</si>
  <si>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</si>
  <si>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</si>
  <si>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</si>
  <si>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</si>
  <si>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</si>
  <si>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</si>
  <si>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</si>
  <si>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</si>
  <si>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</si>
  <si>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</si>
  <si>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</si>
  <si>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</si>
  <si>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</si>
  <si>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</si>
  <si>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</si>
  <si>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</si>
  <si>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</si>
  <si>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</si>
  <si>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</si>
  <si>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</si>
  <si>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</si>
  <si>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</si>
  <si>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</si>
  <si>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</si>
  <si>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</si>
  <si>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</si>
  <si>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</si>
  <si>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</si>
  <si>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</si>
  <si>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</si>
  <si>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</si>
  <si>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</si>
  <si>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</si>
  <si>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</si>
  <si>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</si>
  <si>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</si>
  <si>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</si>
  <si>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</si>
  <si>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</si>
  <si>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</si>
  <si>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</si>
  <si>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</si>
  <si>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</si>
  <si>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</si>
  <si>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</si>
  <si>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</si>
  <si>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</si>
  <si>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</si>
  <si>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</si>
  <si>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</si>
  <si>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</si>
  <si>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</si>
  <si>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</si>
  <si>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</si>
  <si>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</si>
  <si>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</si>
  <si>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</si>
  <si>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</si>
  <si>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</si>
  <si>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</si>
  <si>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</si>
  <si>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</si>
  <si>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</si>
  <si>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</si>
  <si>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</si>
  <si>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</si>
  <si>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</si>
  <si>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</si>
  <si>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</si>
  <si>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</si>
  <si>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</si>
  <si>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</si>
  <si>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</si>
  <si>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</si>
  <si>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</si>
  <si>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</si>
  <si>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</si>
  <si>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</si>
  <si>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</si>
  <si>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</si>
  <si>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</si>
  <si>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</si>
  <si>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</si>
  <si>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</si>
  <si>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</si>
  <si>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</si>
  <si>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</si>
  <si>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</si>
  <si>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</si>
  <si>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</si>
  <si>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</si>
  <si>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</si>
  <si>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</si>
  <si>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</si>
  <si>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</si>
  <si>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</si>
  <si>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</si>
  <si>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</si>
  <si>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</si>
  <si>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</si>
  <si>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</si>
  <si>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</si>
  <si>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</si>
  <si>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</si>
  <si>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</si>
  <si>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</si>
  <si>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</si>
  <si>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</si>
  <si>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</si>
  <si>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</si>
  <si>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</si>
  <si>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</si>
  <si>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</si>
  <si>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</si>
  <si>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</si>
  <si>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</si>
  <si>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</si>
  <si>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</si>
  <si>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</si>
  <si>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</si>
  <si>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</si>
  <si>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</si>
  <si>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</si>
  <si>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</si>
  <si>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</si>
  <si>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</si>
  <si>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</si>
  <si>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</si>
  <si>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</si>
  <si>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</si>
  <si>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</si>
  <si>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</si>
  <si>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</si>
  <si>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</si>
  <si>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</si>
  <si>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</si>
  <si>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</si>
  <si>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</si>
  <si>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</si>
  <si>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</si>
  <si>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</si>
  <si>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</si>
  <si>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</si>
  <si>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</si>
  <si>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</si>
  <si>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</si>
  <si>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</si>
  <si>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</si>
  <si>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</si>
  <si>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</si>
  <si>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</si>
  <si>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</si>
  <si>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</si>
  <si>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</si>
  <si>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</si>
  <si>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</si>
  <si>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</si>
  <si>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</si>
  <si>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</si>
  <si>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</si>
  <si>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</si>
  <si>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</si>
  <si>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</si>
  <si>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</si>
  <si>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</si>
  <si>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</si>
  <si>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</si>
  <si>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</si>
  <si>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</si>
  <si>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</si>
  <si>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</si>
  <si>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</si>
  <si>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</si>
  <si>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</si>
  <si>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</si>
  <si>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</si>
  <si>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</si>
  <si>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</si>
  <si>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</si>
  <si>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</si>
  <si>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</si>
  <si>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</si>
  <si>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</si>
  <si>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</si>
  <si>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</si>
  <si>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</si>
  <si>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</si>
  <si>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</si>
  <si>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</si>
  <si>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</si>
  <si>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</si>
  <si>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</si>
  <si>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</si>
  <si>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</si>
  <si>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</si>
  <si>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</si>
  <si>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</si>
  <si>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</si>
  <si>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</si>
  <si>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</si>
  <si>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</si>
  <si>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</si>
  <si>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</si>
  <si>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</si>
  <si>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</si>
  <si>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</si>
  <si>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</si>
  <si>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</si>
  <si>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</si>
  <si>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</si>
  <si>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</si>
  <si>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</si>
  <si>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</si>
  <si>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</si>
  <si>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</si>
  <si>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</si>
  <si>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</si>
  <si>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</si>
  <si>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</si>
  <si>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</si>
  <si>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</si>
  <si>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</si>
  <si>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</si>
  <si>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</si>
  <si>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</si>
  <si>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</si>
  <si>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</si>
  <si>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</si>
  <si>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</si>
  <si>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</si>
  <si>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</si>
  <si>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</si>
  <si>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</si>
  <si>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</si>
  <si>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</si>
  <si>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</si>
  <si>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</si>
  <si>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</si>
  <si>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</si>
  <si>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</si>
  <si>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</si>
  <si>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</si>
  <si>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</si>
  <si>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</si>
  <si>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</si>
  <si>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</si>
  <si>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</si>
  <si>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</si>
  <si>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</si>
  <si>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</si>
  <si>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</si>
  <si>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</si>
  <si>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</si>
  <si>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</si>
  <si>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</si>
  <si>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</si>
  <si>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</si>
  <si>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</si>
  <si>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</si>
  <si>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</si>
  <si>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</si>
  <si>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</si>
  <si>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</si>
  <si>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</si>
  <si>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</si>
  <si>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</si>
  <si>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</si>
  <si>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</si>
  <si>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</si>
  <si>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</si>
  <si>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</si>
  <si>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</si>
  <si>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</si>
  <si>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</si>
  <si>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</si>
  <si>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</si>
  <si>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</si>
  <si>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</si>
  <si>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</si>
  <si>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</si>
  <si>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</si>
  <si>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</si>
  <si>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</si>
  <si>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</si>
  <si>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</si>
  <si>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</si>
  <si>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</si>
  <si>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</si>
  <si>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</si>
  <si>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</si>
  <si>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</si>
  <si>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</si>
  <si>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</si>
  <si>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</si>
  <si>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</si>
  <si>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</si>
  <si>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</si>
  <si>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</si>
  <si>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</si>
  <si>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</si>
  <si>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</si>
  <si>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</si>
  <si>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</si>
  <si>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</si>
  <si>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</si>
  <si>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</si>
  <si>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</si>
  <si>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</si>
  <si>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</si>
  <si>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</si>
  <si>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</si>
  <si>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</si>
  <si>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</si>
  <si>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</si>
  <si>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</si>
  <si>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</si>
  <si>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</si>
  <si>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</si>
  <si>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</si>
  <si>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</si>
  <si>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</si>
  <si>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</si>
  <si>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</si>
  <si>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</si>
  <si>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</si>
  <si>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</si>
  <si>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</si>
  <si>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</si>
  <si>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</si>
  <si>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</si>
  <si>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</si>
  <si>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</si>
  <si>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</si>
  <si>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</si>
  <si>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</si>
  <si>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</si>
  <si>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</si>
  <si>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</si>
  <si>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</si>
  <si>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</si>
  <si>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</si>
  <si>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</si>
  <si>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</si>
  <si>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</si>
  <si>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</si>
  <si>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</si>
  <si>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</si>
  <si>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</si>
  <si>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</si>
  <si>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</si>
  <si>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</si>
  <si>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</si>
  <si>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</si>
  <si>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</si>
  <si>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</si>
  <si>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</si>
  <si>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</si>
  <si>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</si>
  <si>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</si>
  <si>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</si>
  <si>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</si>
  <si>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</si>
  <si>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</si>
  <si>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</si>
  <si>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</si>
  <si>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</si>
  <si>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</si>
  <si>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</si>
  <si>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</si>
  <si>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</si>
  <si>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</si>
  <si>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</si>
  <si>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</si>
  <si>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</si>
  <si>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</si>
  <si>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</si>
  <si>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</si>
  <si>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</si>
  <si>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</si>
  <si>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</si>
  <si>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</si>
  <si>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</si>
  <si>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</si>
  <si>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</si>
  <si>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</si>
  <si>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</si>
  <si>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</si>
  <si>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</si>
  <si>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</si>
  <si>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</si>
  <si>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</si>
  <si>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</si>
  <si>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</si>
  <si>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</si>
  <si>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</si>
  <si>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</si>
  <si>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</si>
  <si>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</si>
  <si>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</si>
  <si>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</si>
  <si>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</si>
  <si>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</si>
  <si>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</si>
  <si>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</si>
  <si>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</si>
  <si>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</si>
  <si>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</si>
  <si>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</si>
  <si>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</si>
  <si>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</si>
  <si>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</si>
  <si>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</si>
  <si>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</si>
  <si>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</si>
  <si>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</si>
  <si>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</si>
  <si>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</si>
  <si>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</si>
  <si>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</si>
  <si>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</si>
  <si>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</si>
  <si>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</si>
  <si>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</si>
  <si>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</si>
  <si>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</si>
  <si>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</si>
  <si>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</si>
  <si>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</si>
  <si>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</si>
  <si>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</si>
  <si>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</si>
  <si>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</si>
  <si>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</si>
  <si>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</si>
  <si>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</si>
  <si>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</si>
  <si>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</si>
  <si>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</si>
  <si>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</si>
  <si>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</si>
  <si>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</si>
  <si>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</si>
  <si>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</si>
  <si>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</si>
  <si>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</si>
  <si>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</si>
  <si>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</si>
  <si>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</si>
  <si>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</si>
  <si>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</si>
  <si>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</si>
  <si>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</si>
  <si>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</si>
  <si>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</si>
  <si>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</si>
  <si>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</si>
  <si>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</si>
  <si>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</si>
  <si>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</si>
  <si>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</si>
  <si>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</si>
  <si>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</si>
  <si>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</si>
  <si>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</si>
  <si>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</si>
  <si>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</si>
  <si>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</si>
  <si>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</si>
  <si>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</si>
  <si>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</si>
  <si>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</si>
  <si>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</si>
  <si>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</si>
  <si>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</si>
  <si>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</si>
  <si>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</si>
  <si>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</si>
  <si>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</si>
  <si>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</si>
  <si>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</si>
  <si>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</si>
  <si>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</si>
  <si>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</si>
  <si>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</si>
  <si>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</si>
  <si>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</si>
  <si>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</si>
  <si>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</si>
  <si>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</si>
  <si>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</si>
  <si>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</si>
  <si>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</si>
  <si>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</si>
  <si>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</si>
  <si>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</si>
  <si>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</si>
  <si>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</si>
  <si>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</si>
  <si>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</si>
  <si>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</si>
  <si>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</si>
  <si>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</si>
  <si>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</si>
  <si>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</si>
  <si>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</si>
  <si>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</si>
  <si>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</si>
  <si>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</si>
  <si>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</si>
  <si>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</si>
  <si>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</si>
  <si>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</si>
  <si>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</si>
  <si>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</si>
  <si>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</si>
  <si>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</si>
  <si>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</si>
  <si>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</si>
  <si>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</si>
  <si>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</si>
  <si>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</si>
  <si>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</si>
  <si>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</si>
  <si>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</si>
  <si>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</si>
  <si>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</si>
  <si>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</si>
  <si>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</si>
  <si>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</si>
  <si>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</si>
  <si>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</si>
  <si>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</si>
  <si>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</si>
  <si>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</si>
  <si>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</si>
  <si>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</si>
  <si>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</si>
  <si>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</si>
  <si>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</si>
  <si>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</si>
  <si>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</si>
  <si>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</si>
  <si>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</si>
  <si>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</si>
  <si>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</si>
  <si>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</si>
  <si>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</si>
  <si>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</si>
  <si>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</si>
  <si>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</si>
  <si>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</si>
  <si>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</si>
  <si>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</si>
  <si>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</si>
  <si>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</si>
  <si>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</si>
  <si>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</si>
  <si>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</si>
  <si>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</si>
  <si>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</si>
  <si>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</si>
  <si>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</si>
  <si>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</si>
  <si>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</si>
  <si>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</si>
  <si>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</si>
  <si>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</si>
  <si>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</si>
  <si>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</si>
  <si>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</si>
  <si>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</si>
  <si>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</si>
  <si>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</si>
  <si>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</si>
  <si>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</si>
  <si>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</si>
  <si>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</si>
  <si>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</si>
  <si>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</si>
  <si>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</si>
  <si>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</si>
  <si>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</si>
  <si>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</si>
  <si>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</si>
  <si>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</si>
  <si>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</si>
  <si>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</si>
  <si>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</si>
  <si>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</si>
  <si>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</si>
  <si>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</si>
  <si>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</si>
  <si>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</si>
  <si>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</si>
  <si>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</si>
  <si>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</si>
  <si>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</si>
  <si>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</si>
  <si>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</si>
  <si>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</si>
  <si>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</si>
  <si>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</si>
  <si>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</si>
  <si>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</si>
  <si>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</si>
  <si>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</si>
  <si>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</si>
  <si>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</si>
  <si>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</si>
  <si>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</si>
  <si>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</si>
  <si>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</si>
  <si>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</si>
  <si>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</si>
  <si>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</si>
  <si>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</si>
  <si>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</si>
  <si>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</si>
  <si>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</si>
  <si>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</si>
  <si>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</si>
  <si>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</si>
  <si>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</si>
  <si>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</si>
  <si>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</si>
  <si>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</si>
  <si>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</si>
  <si>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</si>
  <si>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</si>
  <si>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</si>
  <si>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</si>
  <si>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</si>
  <si>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</si>
  <si>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</si>
  <si>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</si>
  <si>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</si>
  <si>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</si>
  <si>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</si>
  <si>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</si>
  <si>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</si>
  <si>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</si>
  <si>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</si>
  <si>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</si>
  <si>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</si>
  <si>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</si>
  <si>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</si>
  <si>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</si>
  <si>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</si>
  <si>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</si>
  <si>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</si>
  <si>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</si>
  <si>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</si>
  <si>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</si>
  <si>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</si>
  <si>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</si>
  <si>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</si>
  <si>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</si>
  <si>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</si>
  <si>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</si>
  <si>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</si>
  <si>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</si>
  <si>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</si>
  <si>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</si>
  <si>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</si>
  <si>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</si>
  <si>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</si>
  <si>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</si>
  <si>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</si>
  <si>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</si>
  <si>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</si>
  <si>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</si>
  <si>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</si>
  <si>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</si>
  <si>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</si>
  <si>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</si>
  <si>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</si>
  <si>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</si>
  <si>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</si>
  <si>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</si>
  <si>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</si>
  <si>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</si>
  <si>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</si>
  <si>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</si>
  <si>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</si>
  <si>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</si>
  <si>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</si>
  <si>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</si>
  <si>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</si>
  <si>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</si>
  <si>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</si>
  <si>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</si>
  <si>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</si>
  <si>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</si>
  <si>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</si>
  <si>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</si>
  <si>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</si>
  <si>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</si>
  <si>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</si>
  <si>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</si>
  <si>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</si>
  <si>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</si>
  <si>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</si>
  <si>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</si>
  <si>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</si>
  <si>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</si>
  <si>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</si>
  <si>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</si>
  <si>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</si>
  <si>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</si>
  <si>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</si>
  <si>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</si>
  <si>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</si>
  <si>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</si>
  <si>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</si>
  <si>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</si>
  <si>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</si>
  <si>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</si>
  <si>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</si>
  <si>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</si>
  <si>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</si>
  <si>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</si>
  <si>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</si>
  <si>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</si>
  <si>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</si>
  <si>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</si>
  <si>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</si>
  <si>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</si>
  <si>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</si>
  <si>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</si>
  <si>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</si>
  <si>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</si>
  <si>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</si>
  <si>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</si>
  <si>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</si>
  <si>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</si>
  <si>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</si>
  <si>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</si>
  <si>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</si>
  <si>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</si>
  <si>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</si>
  <si>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</si>
  <si>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</si>
  <si>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</si>
  <si>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</si>
  <si>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</si>
  <si>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</si>
  <si>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</si>
  <si>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</si>
  <si>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</si>
  <si>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</si>
  <si>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</si>
  <si>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</si>
  <si>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</si>
  <si>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</si>
  <si>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</si>
  <si>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</si>
  <si>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</si>
  <si>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</si>
  <si>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</si>
  <si>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</si>
  <si>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</si>
  <si>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</si>
  <si>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</si>
  <si>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</si>
  <si>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</si>
  <si>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</si>
  <si>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</si>
  <si>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</si>
  <si>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</si>
  <si>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</si>
  <si>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</si>
  <si>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</si>
  <si>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</si>
  <si>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</si>
  <si>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</si>
  <si>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</si>
  <si>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</si>
  <si>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</si>
  <si>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</si>
  <si>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</si>
  <si>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</si>
  <si>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</si>
  <si>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</si>
  <si>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</si>
  <si>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</si>
  <si>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</si>
  <si>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</si>
  <si>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</si>
  <si>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</si>
  <si>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</si>
  <si>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</si>
  <si>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</si>
  <si>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</si>
  <si>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</si>
  <si>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</si>
  <si>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</si>
  <si>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</si>
  <si>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</si>
  <si>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</si>
  <si>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</si>
  <si>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</si>
  <si>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</si>
  <si>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</si>
  <si>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</si>
  <si>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</si>
  <si>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</si>
  <si>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</si>
  <si>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</si>
  <si>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</si>
  <si>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</si>
  <si>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</si>
  <si>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</si>
  <si>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</si>
  <si>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</si>
  <si>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</si>
  <si>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</si>
  <si>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</si>
  <si>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</si>
  <si>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</si>
  <si>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</si>
  <si>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</si>
  <si>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</si>
  <si>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</si>
  <si>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</si>
  <si>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</si>
  <si>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</si>
  <si>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</si>
  <si>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</si>
  <si>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</si>
  <si>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</si>
  <si>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</si>
  <si>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</si>
  <si>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</si>
  <si>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</si>
  <si>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</si>
  <si>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</si>
  <si>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</si>
  <si>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</si>
  <si>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</si>
  <si>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</si>
  <si>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</si>
  <si>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</si>
  <si>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</si>
  <si>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</si>
  <si>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</si>
  <si>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</si>
  <si>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</si>
  <si>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</si>
  <si>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</si>
  <si>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</si>
  <si>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</si>
  <si>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</si>
  <si>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</si>
  <si>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</si>
  <si>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</si>
  <si>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</si>
  <si>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</si>
  <si>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</si>
  <si>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</si>
  <si>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</si>
  <si>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</si>
  <si>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</si>
  <si>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</si>
  <si>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</si>
  <si>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</si>
  <si>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</si>
  <si>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</si>
  <si>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</si>
  <si>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</si>
  <si>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</si>
  <si>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</si>
  <si>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</si>
  <si>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</si>
  <si>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</si>
  <si>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</si>
  <si>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</si>
  <si>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</si>
  <si>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</si>
  <si>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</si>
  <si>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</si>
  <si>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</si>
  <si>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</si>
  <si>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</si>
  <si>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</si>
  <si>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</si>
  <si>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</si>
  <si>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</si>
  <si>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</si>
  <si>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</si>
  <si>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</si>
  <si>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</si>
  <si>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</si>
  <si>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</si>
  <si>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</si>
  <si>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</si>
  <si>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</si>
  <si>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</si>
  <si>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</si>
  <si>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</si>
  <si>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</si>
  <si>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</si>
  <si>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</si>
  <si>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</si>
  <si>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</si>
  <si>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</si>
  <si>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</si>
  <si>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</si>
  <si>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</si>
  <si>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</si>
  <si>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</si>
  <si>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</si>
  <si>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</si>
  <si>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</si>
  <si>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</si>
  <si>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</si>
  <si>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</si>
  <si>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</si>
  <si>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</si>
  <si>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</si>
  <si>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</si>
  <si>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</si>
  <si>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</si>
  <si>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</si>
  <si>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</si>
  <si>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</si>
  <si>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</si>
  <si>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</si>
  <si>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</si>
  <si>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</si>
  <si>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</si>
  <si>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</si>
  <si>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</si>
  <si>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</si>
  <si>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</si>
  <si>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</si>
  <si>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</si>
  <si>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</si>
  <si>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</si>
  <si>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</si>
  <si>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</si>
  <si>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</si>
  <si>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</si>
  <si>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</si>
  <si>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</si>
  <si>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</si>
  <si>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</si>
  <si>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</si>
  <si>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</si>
  <si>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</si>
  <si>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</si>
  <si>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</si>
  <si>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</si>
  <si>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</si>
  <si>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</si>
  <si>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</si>
  <si>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</si>
  <si>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</si>
  <si>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</si>
  <si>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</si>
  <si>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</si>
  <si>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</si>
  <si>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</si>
  <si>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</si>
  <si>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</si>
  <si>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</si>
  <si>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</si>
  <si>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</si>
  <si>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</si>
  <si>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</si>
  <si>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</si>
  <si>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</si>
  <si>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</si>
  <si>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</si>
  <si>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</si>
  <si>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</si>
  <si>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</si>
  <si>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</si>
  <si>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</si>
  <si>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</si>
  <si>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</si>
  <si>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</si>
  <si>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</si>
  <si>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</si>
  <si>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</si>
  <si>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</si>
  <si>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</si>
  <si>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</si>
  <si>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</si>
  <si>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</si>
  <si>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</si>
  <si>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</si>
  <si>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</si>
  <si>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</si>
  <si>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</si>
  <si>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</si>
  <si>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</si>
  <si>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</si>
  <si>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</si>
  <si>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</si>
  <si>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</si>
  <si>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</si>
  <si>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</si>
  <si>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</si>
  <si>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</si>
  <si>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</si>
  <si>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</si>
  <si>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</si>
  <si>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</si>
  <si>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</si>
  <si>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</si>
  <si>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</si>
  <si>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</si>
  <si>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</si>
  <si>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</si>
  <si>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</si>
  <si>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</si>
  <si>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</si>
  <si>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</si>
  <si>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</si>
  <si>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</si>
  <si>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</si>
  <si>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</si>
  <si>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</si>
  <si>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</si>
  <si>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</si>
  <si>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</si>
  <si>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</si>
  <si>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</si>
  <si>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</si>
  <si>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</si>
  <si>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</si>
  <si>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</si>
  <si>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</si>
  <si>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</si>
  <si>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</si>
  <si>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</si>
  <si>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</si>
  <si>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</si>
  <si>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</si>
  <si>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</si>
  <si>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</si>
  <si>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</si>
  <si>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</si>
  <si>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</si>
  <si>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</si>
  <si>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</si>
  <si>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</si>
  <si>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</si>
  <si>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</si>
  <si>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</si>
  <si>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</si>
  <si>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</si>
  <si>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</si>
  <si>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</si>
  <si>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</si>
  <si>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</si>
  <si>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</si>
  <si>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</si>
  <si>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</si>
  <si>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</si>
  <si>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</si>
  <si>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</si>
  <si>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</si>
  <si>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</si>
  <si>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</si>
  <si>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</si>
  <si>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</si>
  <si>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</si>
  <si>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</si>
  <si>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</si>
  <si>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</si>
  <si>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</si>
  <si>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</si>
  <si>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</si>
  <si>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</si>
  <si>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</si>
  <si>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</si>
  <si>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</si>
  <si>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</si>
  <si>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</si>
  <si>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</si>
  <si>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</si>
  <si>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</si>
  <si>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</si>
  <si>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</si>
  <si>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</si>
  <si>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</si>
  <si>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</si>
  <si>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</si>
  <si>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</si>
  <si>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</si>
  <si>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</si>
  <si>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</si>
  <si>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</si>
  <si>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</si>
  <si>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</si>
  <si>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</si>
  <si>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</si>
  <si>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</si>
  <si>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</si>
  <si>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</si>
  <si>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</si>
  <si>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</si>
  <si>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</si>
  <si>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</si>
  <si>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</si>
  <si>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</si>
  <si>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</si>
  <si>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</si>
  <si>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</si>
  <si>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</si>
  <si>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</si>
  <si>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</si>
  <si>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</si>
  <si>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</si>
  <si>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</si>
  <si>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</si>
  <si>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</si>
  <si>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</si>
  <si>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</si>
  <si>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</si>
  <si>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</si>
  <si>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</si>
  <si>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</si>
  <si>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</si>
  <si>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</si>
  <si>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</si>
  <si>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</si>
  <si>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</si>
  <si>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</si>
  <si>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</si>
  <si>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</si>
  <si>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</si>
  <si>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</si>
  <si>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</si>
  <si>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</si>
  <si>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</si>
  <si>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</si>
  <si>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</si>
  <si>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</si>
  <si>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</si>
  <si>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</si>
  <si>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</si>
  <si>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</si>
  <si>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</si>
  <si>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</si>
  <si>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</si>
  <si>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</si>
  <si>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</si>
  <si>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</si>
  <si>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</si>
  <si>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</si>
  <si>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</si>
  <si>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</si>
  <si>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</si>
  <si>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</si>
  <si>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</si>
  <si>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</si>
  <si>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</si>
  <si>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</si>
  <si>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</si>
  <si>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</si>
  <si>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</si>
  <si>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</si>
  <si>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</si>
  <si>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</si>
  <si>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</si>
  <si>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</si>
  <si>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</si>
  <si>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</si>
  <si>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</si>
  <si>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</si>
  <si>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</si>
  <si>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</si>
  <si>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</si>
  <si>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</si>
  <si>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</si>
  <si>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</si>
  <si>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</si>
  <si>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</si>
  <si>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</si>
  <si>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</si>
  <si>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</si>
  <si>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</si>
  <si>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</si>
  <si>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</si>
  <si>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</si>
  <si>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</si>
  <si>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</si>
  <si>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</si>
  <si>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</si>
  <si>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</si>
  <si>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</si>
  <si>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</si>
  <si>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</si>
  <si>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</si>
  <si>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</si>
  <si>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</si>
  <si>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</si>
  <si>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</si>
  <si>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</si>
  <si>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</si>
  <si>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</si>
  <si>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</si>
  <si>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</si>
  <si>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</si>
  <si>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</si>
  <si>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</si>
  <si>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</si>
  <si>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</si>
  <si>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</si>
  <si>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</si>
  <si>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</si>
  <si>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</si>
  <si>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</si>
  <si>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</si>
  <si>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</si>
  <si>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</si>
  <si>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</si>
  <si>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</si>
  <si>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</si>
  <si>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</si>
  <si>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</si>
  <si>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</si>
  <si>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</si>
  <si>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</si>
  <si>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</si>
  <si>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</si>
  <si>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</si>
  <si>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</si>
  <si>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</si>
  <si>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</si>
  <si>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</si>
  <si>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</si>
  <si>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</si>
  <si>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</si>
  <si>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</si>
  <si>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</si>
  <si>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</si>
  <si>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</si>
  <si>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</si>
  <si>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</si>
  <si>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</si>
  <si>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</si>
  <si>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</si>
  <si>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</si>
  <si>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</si>
  <si>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</si>
  <si>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</si>
  <si>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</si>
  <si>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</si>
  <si>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</si>
  <si>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</si>
  <si>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</si>
  <si>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</si>
  <si>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</si>
  <si>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</si>
  <si>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</si>
  <si>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</si>
  <si>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</si>
  <si>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</si>
  <si>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</si>
  <si>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</si>
  <si>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</si>
  <si>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</si>
  <si>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</si>
  <si>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</si>
  <si>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</si>
  <si>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</si>
  <si>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</si>
  <si>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</si>
  <si>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</si>
  <si>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</si>
  <si>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</si>
  <si>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</si>
  <si>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</si>
  <si>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</si>
  <si>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</si>
  <si>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</si>
  <si>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</si>
  <si>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</si>
  <si>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</si>
  <si>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</si>
  <si>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</si>
  <si>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</si>
  <si>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</si>
  <si>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</si>
  <si>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</si>
  <si>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</si>
  <si>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</si>
  <si>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</si>
  <si>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</si>
  <si>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</si>
  <si>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</si>
  <si>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</si>
  <si>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</si>
  <si>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</si>
  <si>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</si>
  <si>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</si>
  <si>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</si>
  <si>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</si>
  <si>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</si>
  <si>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</si>
  <si>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</si>
  <si>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</si>
  <si>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</si>
  <si>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</si>
  <si>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</si>
  <si>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</si>
  <si>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</si>
  <si>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</si>
  <si>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</si>
  <si>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</si>
  <si>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</si>
  <si>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</si>
  <si>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</si>
  <si>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</si>
  <si>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</si>
  <si>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</si>
  <si>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</si>
  <si>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</si>
  <si>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</si>
  <si>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</si>
  <si>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</si>
  <si>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</si>
  <si>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</si>
  <si>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</si>
  <si>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</si>
  <si>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</si>
  <si>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</si>
  <si>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</si>
  <si>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</si>
  <si>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</si>
  <si>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</si>
  <si>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</si>
  <si>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</si>
  <si>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</si>
  <si>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</si>
  <si>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</si>
  <si>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</si>
  <si>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</si>
  <si>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</si>
  <si>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</si>
  <si>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</si>
  <si>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</si>
  <si>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</si>
  <si>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</si>
  <si>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</si>
  <si>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</si>
  <si>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</si>
  <si>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</si>
  <si>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</si>
  <si>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</si>
  <si>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</si>
  <si>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</si>
  <si>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</si>
  <si>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</si>
  <si>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</si>
  <si>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</si>
  <si>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</si>
  <si>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</si>
  <si>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</si>
  <si>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</si>
  <si>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</si>
  <si>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</si>
  <si>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</si>
  <si>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</si>
  <si>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</si>
  <si>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</si>
  <si>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</si>
  <si>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</si>
  <si>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</si>
  <si>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</si>
  <si>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</si>
  <si>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</si>
  <si>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</si>
  <si>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</si>
  <si>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</si>
  <si>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</si>
  <si>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</si>
  <si>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</si>
  <si>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</si>
  <si>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</si>
  <si>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</si>
  <si>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</si>
  <si>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</si>
  <si>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</si>
  <si>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</si>
  <si>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</si>
  <si>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</si>
  <si>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</si>
  <si>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</si>
  <si>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</si>
  <si>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</si>
  <si>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</si>
  <si>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</si>
  <si>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</si>
  <si>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</si>
  <si>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</si>
  <si>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</si>
  <si>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</si>
  <si>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</si>
  <si>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</si>
  <si>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</si>
  <si>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</si>
  <si>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</si>
  <si>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</si>
  <si>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</si>
  <si>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</si>
  <si>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</si>
  <si>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</si>
  <si>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</si>
  <si>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</si>
  <si>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</si>
  <si>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</si>
  <si>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</si>
  <si>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</si>
  <si>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</si>
  <si>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</si>
  <si>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</si>
  <si>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</si>
  <si>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</si>
  <si>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</si>
  <si>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</si>
  <si>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</si>
  <si>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</si>
  <si>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</si>
  <si>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</si>
  <si>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</si>
  <si>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</si>
  <si>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</si>
  <si>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</si>
  <si>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</si>
  <si>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</si>
  <si>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</si>
  <si>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</si>
  <si>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</si>
  <si>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</si>
  <si>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</si>
  <si>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</si>
  <si>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</si>
  <si>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</si>
  <si>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</si>
  <si>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</si>
  <si>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</si>
  <si>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</si>
  <si>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</si>
  <si>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</si>
  <si>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</si>
  <si>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</si>
  <si>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</si>
  <si>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</si>
  <si>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</si>
  <si>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</si>
  <si>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</si>
  <si>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</si>
  <si>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</si>
  <si>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</si>
  <si>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</si>
  <si>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</si>
  <si>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</si>
  <si>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</si>
  <si>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</si>
  <si>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</si>
  <si>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</si>
  <si>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</si>
  <si>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</si>
  <si>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</si>
  <si>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</si>
  <si>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</si>
  <si>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</si>
  <si>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</si>
  <si>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</si>
  <si>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</si>
  <si>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</si>
  <si>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</si>
  <si>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</si>
  <si>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</si>
  <si>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</si>
  <si>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</si>
  <si>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</si>
  <si>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</si>
  <si>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</si>
  <si>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</si>
  <si>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</si>
  <si>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</si>
  <si>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</si>
  <si>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</si>
  <si>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</si>
  <si>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</si>
  <si>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</si>
  <si>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</si>
  <si>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</si>
  <si>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</si>
  <si>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</si>
  <si>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</si>
  <si>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</si>
  <si>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</si>
  <si>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</si>
  <si>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</si>
  <si>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</si>
  <si>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</si>
  <si>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</si>
  <si>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</si>
  <si>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</si>
  <si>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</si>
  <si>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</si>
  <si>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</si>
  <si>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</si>
  <si>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</si>
  <si>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</si>
  <si>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</si>
  <si>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</si>
  <si>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</si>
  <si>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</si>
  <si>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</si>
  <si>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</si>
  <si>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</si>
  <si>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</si>
  <si>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</si>
  <si>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</si>
  <si>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</si>
  <si>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</si>
  <si>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</si>
  <si>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</si>
  <si>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</si>
  <si>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</si>
  <si>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</si>
  <si>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</si>
  <si>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</si>
  <si>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</si>
  <si>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</si>
  <si>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</si>
  <si>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</si>
  <si>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</si>
  <si>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</si>
  <si>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</si>
  <si>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</si>
  <si>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</si>
  <si>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</si>
  <si>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</si>
  <si>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</si>
  <si>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</si>
  <si>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</si>
  <si>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</si>
  <si>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</si>
  <si>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</si>
  <si>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</si>
  <si>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</si>
  <si>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</si>
  <si>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</si>
  <si>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</si>
  <si>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</si>
  <si>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</si>
  <si>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</si>
  <si>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</si>
  <si>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</si>
  <si>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</si>
  <si>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</si>
  <si>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</si>
  <si>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</si>
  <si>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</si>
  <si>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</si>
  <si>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</si>
  <si>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</si>
  <si>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</si>
  <si>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</si>
  <si>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</si>
  <si>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</si>
  <si>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</si>
  <si>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</si>
  <si>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</si>
  <si>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</si>
  <si>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</si>
  <si>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</si>
  <si>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</si>
  <si>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</si>
  <si>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</si>
  <si>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</si>
  <si>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</si>
  <si>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</si>
  <si>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</si>
  <si>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</si>
  <si>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</si>
  <si>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</si>
  <si>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</si>
  <si>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</si>
  <si>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</si>
  <si>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</si>
  <si>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</si>
  <si>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</si>
  <si>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</si>
  <si>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</si>
  <si>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</si>
  <si>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</si>
  <si>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</si>
  <si>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</si>
  <si>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</si>
  <si>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</si>
  <si>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</si>
  <si>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</si>
  <si>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</si>
  <si>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</si>
  <si>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</si>
  <si>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</si>
  <si>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</si>
  <si>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</si>
  <si>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</si>
  <si>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</si>
  <si>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</si>
  <si>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</si>
  <si>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</si>
  <si>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</si>
  <si>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</si>
  <si>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</si>
  <si>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</si>
  <si>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</si>
  <si>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</si>
  <si>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</si>
  <si>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</si>
  <si>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</si>
  <si>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</si>
  <si>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</si>
  <si>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</si>
  <si>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</si>
  <si>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</si>
  <si>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</si>
  <si>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</si>
  <si>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</si>
  <si>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</si>
  <si>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</si>
  <si>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</si>
  <si>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</si>
  <si>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</si>
  <si>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</si>
  <si>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</si>
  <si>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</si>
  <si>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</si>
  <si>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</si>
  <si>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</si>
  <si>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</si>
  <si>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</si>
  <si>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</si>
  <si>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</si>
  <si>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</si>
  <si>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</si>
  <si>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</si>
  <si>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</si>
  <si>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</si>
  <si>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</si>
  <si>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</si>
  <si>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</si>
  <si>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</si>
  <si>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</si>
  <si>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</si>
  <si>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</si>
  <si>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</si>
  <si>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</si>
  <si>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</si>
  <si>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</si>
  <si>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</si>
  <si>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</si>
  <si>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</si>
  <si>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</si>
  <si>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</si>
  <si>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</si>
  <si>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</si>
  <si>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</si>
  <si>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</si>
  <si>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</si>
  <si>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</si>
  <si>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</si>
  <si>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</si>
  <si>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</si>
  <si>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</si>
  <si>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</si>
  <si>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</si>
  <si>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</si>
  <si>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</si>
  <si>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</si>
  <si>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</si>
  <si>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</si>
  <si>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</si>
  <si>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</si>
  <si>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</si>
  <si>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</si>
  <si>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</si>
  <si>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</si>
  <si>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</si>
  <si>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</si>
  <si>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</si>
  <si>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</si>
  <si>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</si>
  <si>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</si>
  <si>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</si>
  <si>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</si>
  <si>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</si>
  <si>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</si>
  <si>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</si>
  <si>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</si>
  <si>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</si>
  <si>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</si>
  <si>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</si>
  <si>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</si>
  <si>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</si>
  <si>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</si>
  <si>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</si>
  <si>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</si>
  <si>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</si>
  <si>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</si>
  <si>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</si>
  <si>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</si>
  <si>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</si>
  <si>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</si>
  <si>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</si>
  <si>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</si>
  <si>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</si>
  <si>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</si>
  <si>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</si>
  <si>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</si>
  <si>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</si>
  <si>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</si>
  <si>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</si>
  <si>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</si>
  <si>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</si>
  <si>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</si>
  <si>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</si>
  <si>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</si>
  <si>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</si>
  <si>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</si>
  <si>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</si>
  <si>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</si>
  <si>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</si>
  <si>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</si>
  <si>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</si>
  <si>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</si>
  <si>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</si>
  <si>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</si>
  <si>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</si>
  <si>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</si>
  <si>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</si>
  <si>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</si>
  <si>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</si>
  <si>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</si>
  <si>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</si>
  <si>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</si>
  <si>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</si>
  <si>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</si>
  <si>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</si>
  <si>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</si>
  <si>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</si>
  <si>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</si>
  <si>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</si>
  <si>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</si>
  <si>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</si>
  <si>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</si>
  <si>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</si>
  <si>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</si>
  <si>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</si>
  <si>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</si>
  <si>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</si>
  <si>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</si>
  <si>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</si>
  <si>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</si>
  <si>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</si>
  <si>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</si>
  <si>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</si>
  <si>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</si>
  <si>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</si>
  <si>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</si>
  <si>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</si>
  <si>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</si>
  <si>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</si>
  <si>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</si>
  <si>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</si>
  <si>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</si>
  <si>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</si>
  <si>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</si>
  <si>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</si>
  <si>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</si>
  <si>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</si>
  <si>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</si>
  <si>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</si>
  <si>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</si>
  <si>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</si>
  <si>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</si>
  <si>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</si>
  <si>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</si>
  <si>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</si>
  <si>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</si>
  <si>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</si>
  <si>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</si>
  <si>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</si>
  <si>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</si>
  <si>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</si>
  <si>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</si>
  <si>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</si>
  <si>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</si>
  <si>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</si>
  <si>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</si>
  <si>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</si>
  <si>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</si>
  <si>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</si>
  <si>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</si>
  <si>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</si>
  <si>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</si>
  <si>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</si>
  <si>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</si>
  <si>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</si>
  <si>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</si>
  <si>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</si>
  <si>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</si>
  <si>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</si>
  <si>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</si>
  <si>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</si>
  <si>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</si>
  <si>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</si>
  <si>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</si>
  <si>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</si>
  <si>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</si>
  <si>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</si>
  <si>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</si>
  <si>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</si>
  <si>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</si>
  <si>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</si>
  <si>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</si>
  <si>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</si>
  <si>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</si>
  <si>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</si>
  <si>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</si>
  <si>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</si>
  <si>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</si>
  <si>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</si>
  <si>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</si>
  <si>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</si>
  <si>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</si>
  <si>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</si>
  <si>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</si>
  <si>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</si>
  <si>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</si>
  <si>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</si>
  <si>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</si>
  <si>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</si>
  <si>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</si>
  <si>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</si>
  <si>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</si>
  <si>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</si>
  <si>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</si>
  <si>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</si>
  <si>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</si>
  <si>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</si>
  <si>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</si>
  <si>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</si>
  <si>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</si>
  <si>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</si>
  <si>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</si>
  <si>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</si>
  <si>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</si>
  <si>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</si>
  <si>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</si>
  <si>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</si>
  <si>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</si>
  <si>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</si>
  <si>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</si>
  <si>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</si>
  <si>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</si>
  <si>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</si>
  <si>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</si>
  <si>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</si>
  <si>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</si>
  <si>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</si>
  <si>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</si>
  <si>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</si>
  <si>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</si>
  <si>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</si>
  <si>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</si>
  <si>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</si>
  <si>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</si>
  <si>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</si>
  <si>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</si>
  <si>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</si>
  <si>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</si>
  <si>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</si>
  <si>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</si>
  <si>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</si>
  <si>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</si>
  <si>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</si>
  <si>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</si>
  <si>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</si>
  <si>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</si>
  <si>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</si>
  <si>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</si>
  <si>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</si>
  <si>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</si>
  <si>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</si>
  <si>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</si>
  <si>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</si>
  <si>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</si>
  <si>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</si>
  <si>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</si>
  <si>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</si>
  <si>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</si>
  <si>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</si>
  <si>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</si>
  <si>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</si>
  <si>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</si>
  <si>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</si>
  <si>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</si>
  <si>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</si>
  <si>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</si>
  <si>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</si>
  <si>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</si>
  <si>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</si>
  <si>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</si>
  <si>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</si>
  <si>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</si>
  <si>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</si>
  <si>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</si>
  <si>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</si>
  <si>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</si>
  <si>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</si>
  <si>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</si>
  <si>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</si>
  <si>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</si>
  <si>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</si>
  <si>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</si>
  <si>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</si>
  <si>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</si>
  <si>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</si>
  <si>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</si>
  <si>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</si>
  <si>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</si>
  <si>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</si>
  <si>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</si>
  <si>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</si>
  <si>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</si>
  <si>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</si>
  <si>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</si>
  <si>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</si>
  <si>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</si>
  <si>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</si>
  <si>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</si>
  <si>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</si>
  <si>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</si>
  <si>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</si>
  <si>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</si>
  <si>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</si>
  <si>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</si>
  <si>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</si>
  <si>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</si>
  <si>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</si>
  <si>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</si>
  <si>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</si>
  <si>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</si>
  <si>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</si>
  <si>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</si>
  <si>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</si>
  <si>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</si>
  <si>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</si>
  <si>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</si>
  <si>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</si>
  <si>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</si>
  <si>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</si>
  <si>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</si>
  <si>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</si>
  <si>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</si>
  <si>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</si>
  <si>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</si>
  <si>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</si>
  <si>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</si>
  <si>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</si>
  <si>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</si>
  <si>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</si>
  <si>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</si>
  <si>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</si>
  <si>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</si>
  <si>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</si>
  <si>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</si>
  <si>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</si>
  <si>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</si>
  <si>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</si>
  <si>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</si>
  <si>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</si>
  <si>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</si>
  <si>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</si>
  <si>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</si>
  <si>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</si>
  <si>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</si>
  <si>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</si>
  <si>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</si>
  <si>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</si>
  <si>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</si>
  <si>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</si>
  <si>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</si>
  <si>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</si>
  <si>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</si>
  <si>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</si>
  <si>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</si>
  <si>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</si>
  <si>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</si>
  <si>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</si>
  <si>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</si>
  <si>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</si>
  <si>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</si>
  <si>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</si>
  <si>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</si>
  <si>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</si>
  <si>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</si>
  <si>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</si>
  <si>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</si>
  <si>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</si>
  <si>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</si>
  <si>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</si>
  <si>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</si>
  <si>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</si>
  <si>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</si>
  <si>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</si>
  <si>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</si>
  <si>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</si>
  <si>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</si>
  <si>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</si>
  <si>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</si>
  <si>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</si>
  <si>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</si>
  <si>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</si>
  <si>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</si>
  <si>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</si>
  <si>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</si>
  <si>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</si>
  <si>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</si>
  <si>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</si>
  <si>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</si>
  <si>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</si>
  <si>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</si>
  <si>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</si>
  <si>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</si>
  <si>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</si>
  <si>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</si>
  <si>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</si>
  <si>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</si>
  <si>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</si>
  <si>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</si>
  <si>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</si>
  <si>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</si>
  <si>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</si>
  <si>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</si>
  <si>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</si>
  <si>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</si>
  <si>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</si>
  <si>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</si>
  <si>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</si>
  <si>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</si>
  <si>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</si>
  <si>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</si>
  <si>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</si>
  <si>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</si>
  <si>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</si>
  <si>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</si>
  <si>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</si>
  <si>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</si>
  <si>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</si>
  <si>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</si>
  <si>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</si>
  <si>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</si>
  <si>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</si>
  <si>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</si>
  <si>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</si>
  <si>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</si>
  <si>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</si>
  <si>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</si>
  <si>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</si>
  <si>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</si>
  <si>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</si>
  <si>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</si>
  <si>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</si>
  <si>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</si>
  <si>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</si>
  <si>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</si>
  <si>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</si>
  <si>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</si>
  <si>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</si>
  <si>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</si>
  <si>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</si>
  <si>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</si>
  <si>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</si>
  <si>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</si>
  <si>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</si>
  <si>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</si>
  <si>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</si>
  <si>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</si>
  <si>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</si>
  <si>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</si>
  <si>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</si>
  <si>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</si>
  <si>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</si>
  <si>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</si>
  <si>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</si>
  <si>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</si>
  <si>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</si>
  <si>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</si>
  <si>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</si>
  <si>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</si>
  <si>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</si>
  <si>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</si>
  <si>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</si>
  <si>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</si>
  <si>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</si>
  <si>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</si>
  <si>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</si>
  <si>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</si>
  <si>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</si>
  <si>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</si>
  <si>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</si>
  <si>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</si>
  <si>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</si>
  <si>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</si>
  <si>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</si>
  <si>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</si>
  <si>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</si>
  <si>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</si>
  <si>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</si>
  <si>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</si>
  <si>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</si>
  <si>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</si>
  <si>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</si>
  <si>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</si>
  <si>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</si>
  <si>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</si>
  <si>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</si>
  <si>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</si>
  <si>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</si>
  <si>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</si>
  <si>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</si>
  <si>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</si>
  <si>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</si>
  <si>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</si>
  <si>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</si>
  <si>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</si>
  <si>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</si>
  <si>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</si>
  <si>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</si>
  <si>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</si>
  <si>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</si>
  <si>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</si>
  <si>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</si>
  <si>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</si>
  <si>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</si>
  <si>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</si>
  <si>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</si>
  <si>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</si>
  <si>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</si>
  <si>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</si>
  <si>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</si>
  <si>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</si>
  <si>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</si>
  <si>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</si>
  <si>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</si>
  <si>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</si>
  <si>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</si>
  <si>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</si>
  <si>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</si>
  <si>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</si>
  <si>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</si>
  <si>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</si>
  <si>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</si>
  <si>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</si>
  <si>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</si>
  <si>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</si>
  <si>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</si>
  <si>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</si>
  <si>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</si>
  <si>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</si>
  <si>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</si>
  <si>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</si>
  <si>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</si>
  <si>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</si>
  <si>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</si>
  <si>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</si>
  <si>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</si>
  <si>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</si>
  <si>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</si>
  <si>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</si>
  <si>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</si>
  <si>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</si>
  <si>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</si>
  <si>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</si>
  <si>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</si>
  <si>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</si>
  <si>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</si>
  <si>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</si>
  <si>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</si>
  <si>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</si>
  <si>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</si>
  <si>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</si>
  <si>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</si>
  <si>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</si>
  <si>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</si>
  <si>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</si>
  <si>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</si>
  <si>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</si>
  <si>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</si>
  <si>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</si>
  <si>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</si>
  <si>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</si>
  <si>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</si>
  <si>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</si>
  <si>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</si>
  <si>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</si>
  <si>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</si>
  <si>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</si>
  <si>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</si>
  <si>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</si>
  <si>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</si>
  <si>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</si>
  <si>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</si>
  <si>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</si>
  <si>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</si>
  <si>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</si>
  <si>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</si>
  <si>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</si>
  <si>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</si>
  <si>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</si>
  <si>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</si>
  <si>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</si>
  <si>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</si>
  <si>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</si>
  <si>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</si>
  <si>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</si>
  <si>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</si>
  <si>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</si>
  <si>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</si>
  <si>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</si>
  <si>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</si>
  <si>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</si>
  <si>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</si>
  <si>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</si>
  <si>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</si>
  <si>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</si>
  <si>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</si>
  <si>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</si>
  <si>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</si>
  <si>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</si>
  <si>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</si>
  <si>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</si>
  <si>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</si>
  <si>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</si>
  <si>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</si>
  <si>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</si>
  <si>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</si>
  <si>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</si>
  <si>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</si>
  <si>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</si>
  <si>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</si>
  <si>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</si>
  <si>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</si>
  <si>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</si>
  <si>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</si>
  <si>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</si>
  <si>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</si>
  <si>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</si>
  <si>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</si>
  <si>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</si>
  <si>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</si>
  <si>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</si>
  <si>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</si>
  <si>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</si>
  <si>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</si>
  <si>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</si>
  <si>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</si>
  <si>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</si>
  <si>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</si>
  <si>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</si>
  <si>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</si>
  <si>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</si>
  <si>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</si>
  <si>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</si>
  <si>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</si>
  <si>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</si>
  <si>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</si>
  <si>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</si>
  <si>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</si>
  <si>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</si>
  <si>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</si>
  <si>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</si>
  <si>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</si>
  <si>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</si>
  <si>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</si>
  <si>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</si>
  <si>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</si>
  <si>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</si>
  <si>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</si>
  <si>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</si>
  <si>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</si>
  <si>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</si>
  <si>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</si>
  <si>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</si>
  <si>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</si>
  <si>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</si>
  <si>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</si>
  <si>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</si>
  <si>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</si>
  <si>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</si>
  <si>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</si>
  <si>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</si>
  <si>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</si>
  <si>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</si>
  <si>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</si>
  <si>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</si>
  <si>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</si>
  <si>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</si>
  <si>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</si>
  <si>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</si>
  <si>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</si>
  <si>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</si>
  <si>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</si>
  <si>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</si>
  <si>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</si>
  <si>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</si>
  <si>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</si>
  <si>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</si>
  <si>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</si>
  <si>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</si>
  <si>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</si>
  <si>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</si>
  <si>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</si>
  <si>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</si>
  <si>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</si>
  <si>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</si>
  <si>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</si>
  <si>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</si>
  <si>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</si>
  <si>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</si>
  <si>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</si>
  <si>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</si>
  <si>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</si>
  <si>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</si>
  <si>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</si>
  <si>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</si>
  <si>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</si>
  <si>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</si>
  <si>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</si>
  <si>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</si>
  <si>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</si>
  <si>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</si>
  <si>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</si>
  <si>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</si>
  <si>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</si>
  <si>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</si>
  <si>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</si>
  <si>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</si>
  <si>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</si>
  <si>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</si>
  <si>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</si>
  <si>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</si>
  <si>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</si>
  <si>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</si>
  <si>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</si>
  <si>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</si>
  <si>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</si>
  <si>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</si>
  <si>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</si>
  <si>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</si>
  <si>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</si>
  <si>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</si>
  <si>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</si>
  <si>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</si>
  <si>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</si>
  <si>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</si>
  <si>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</si>
  <si>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</si>
  <si>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</si>
  <si>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</si>
  <si>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</si>
  <si>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</si>
  <si>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</si>
  <si>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</si>
  <si>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</si>
  <si>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</si>
  <si>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</si>
  <si>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</si>
  <si>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</si>
  <si>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</si>
  <si>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</si>
  <si>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</si>
  <si>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</si>
  <si>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</si>
  <si>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</si>
  <si>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</si>
  <si>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</si>
  <si>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</si>
  <si>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</si>
  <si>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</si>
  <si>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</si>
  <si>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</si>
  <si>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</si>
  <si>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</si>
  <si>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</si>
  <si>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</si>
  <si>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</si>
  <si>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</si>
  <si>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</si>
  <si>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</si>
  <si>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</si>
  <si>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</si>
  <si>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</si>
  <si>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</si>
  <si>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</si>
  <si>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</si>
  <si>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</si>
  <si>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</si>
  <si>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</si>
  <si>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</si>
  <si>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</si>
  <si>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</si>
  <si>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</si>
  <si>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</si>
  <si>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</si>
  <si>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</si>
  <si>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</si>
  <si>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</si>
  <si>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</si>
  <si>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</si>
  <si>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</si>
  <si>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</si>
  <si>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</si>
  <si>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</si>
  <si>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</si>
  <si>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</si>
  <si>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</si>
  <si>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</si>
  <si>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</si>
  <si>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</si>
  <si>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</si>
  <si>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</si>
  <si>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</si>
  <si>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</si>
  <si>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</si>
  <si>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</si>
  <si>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</si>
  <si>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</si>
  <si>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</si>
  <si>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</si>
  <si>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</si>
  <si>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</si>
  <si>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</si>
  <si>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</si>
  <si>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</si>
  <si>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</si>
  <si>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</si>
  <si>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</si>
  <si>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</si>
  <si>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</si>
  <si>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</si>
  <si>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</si>
  <si>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</si>
  <si>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</si>
  <si>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</si>
  <si>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</si>
  <si>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</si>
  <si>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</si>
  <si>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</si>
  <si>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</si>
  <si>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</si>
  <si>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</si>
  <si>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</si>
  <si>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</si>
  <si>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</si>
  <si>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</si>
  <si>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</si>
  <si>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</si>
  <si>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</si>
  <si>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</si>
  <si>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</si>
  <si>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</si>
  <si>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</si>
  <si>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</si>
  <si>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</si>
  <si>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</si>
  <si>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</si>
  <si>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</si>
  <si>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</si>
  <si>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</si>
  <si>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</si>
  <si>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</si>
  <si>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</si>
  <si>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</si>
  <si>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</si>
  <si>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</si>
  <si>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</si>
  <si>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</si>
  <si>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</si>
  <si>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</si>
  <si>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</si>
  <si>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</si>
  <si>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</si>
  <si>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</si>
  <si>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</si>
  <si>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</si>
  <si>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</si>
  <si>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</si>
  <si>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</si>
  <si>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</si>
  <si>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</si>
  <si>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</si>
  <si>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</si>
  <si>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</si>
  <si>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</si>
  <si>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</si>
  <si>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</si>
  <si>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</si>
  <si>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</si>
  <si>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</si>
  <si>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</si>
  <si>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</si>
  <si>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</si>
  <si>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</si>
  <si>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</si>
  <si>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</si>
  <si>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</si>
  <si>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</si>
  <si>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</si>
  <si>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</si>
  <si>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</si>
  <si>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</si>
  <si>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</si>
  <si>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</si>
  <si>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</si>
  <si>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</si>
  <si>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</si>
  <si>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</si>
  <si>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</si>
  <si>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</si>
  <si>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</si>
  <si>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</si>
  <si>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</si>
  <si>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</si>
  <si>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</si>
  <si>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</si>
  <si>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</si>
  <si>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</si>
  <si>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</si>
  <si>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</si>
  <si>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</si>
  <si>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</si>
  <si>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</si>
  <si>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</si>
  <si>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</si>
  <si>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</si>
  <si>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</si>
  <si>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</si>
  <si>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</si>
  <si>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</si>
  <si>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</si>
  <si>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</si>
  <si>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</si>
  <si>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</si>
  <si>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</si>
  <si>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</si>
  <si>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</si>
  <si>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</si>
  <si>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</si>
  <si>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</si>
  <si>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</si>
  <si>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</si>
  <si>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</si>
  <si>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</si>
  <si>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</si>
  <si>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</si>
  <si>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</si>
  <si>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</si>
  <si>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</si>
  <si>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</si>
  <si>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</si>
  <si>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</si>
  <si>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</si>
  <si>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</si>
  <si>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</si>
  <si>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</si>
  <si>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</si>
  <si>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</si>
  <si>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</si>
  <si>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</si>
  <si>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</si>
  <si>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</si>
  <si>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</si>
  <si>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</si>
  <si>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</si>
  <si>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</si>
  <si>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</si>
  <si>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</si>
  <si>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</si>
  <si>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</si>
  <si>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</si>
  <si>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</si>
  <si>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</si>
  <si>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</si>
  <si>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</si>
  <si>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</si>
  <si>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</si>
  <si>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</si>
  <si>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</si>
  <si>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</si>
  <si>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</si>
  <si>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</si>
  <si>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</si>
  <si>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</si>
  <si>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</si>
  <si>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</si>
  <si>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</si>
  <si>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</si>
  <si>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</si>
  <si>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</si>
  <si>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</si>
  <si>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</si>
  <si>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</si>
  <si>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</si>
  <si>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</si>
  <si>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</si>
  <si>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</si>
  <si>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</si>
  <si>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</si>
  <si>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</si>
  <si>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</si>
  <si>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</si>
  <si>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</si>
  <si>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</si>
  <si>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</si>
  <si>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</si>
  <si>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</si>
  <si>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</si>
  <si>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</si>
  <si>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</si>
  <si>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</si>
  <si>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</si>
  <si>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</si>
  <si>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</si>
  <si>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</si>
  <si>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</si>
  <si>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</si>
  <si>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</si>
  <si>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</si>
  <si>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</si>
  <si>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</si>
  <si>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</si>
  <si>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</si>
  <si>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</si>
  <si>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</si>
  <si>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</si>
  <si>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</si>
  <si>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</si>
  <si>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</si>
  <si>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</si>
  <si>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</si>
  <si>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</si>
  <si>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</si>
  <si>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</si>
  <si>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</si>
  <si>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</si>
  <si>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</si>
  <si>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</si>
  <si>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</si>
  <si>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</si>
  <si>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</si>
  <si>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</si>
  <si>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</si>
  <si>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</si>
  <si>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</si>
  <si>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</si>
  <si>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</si>
  <si>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</si>
  <si>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</si>
  <si>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</si>
  <si>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</si>
  <si>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</si>
  <si>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</si>
  <si>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</si>
  <si>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</si>
  <si>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</si>
  <si>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</si>
  <si>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</si>
  <si>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</si>
  <si>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</si>
  <si>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</si>
  <si>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</si>
  <si>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</si>
  <si>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</si>
  <si>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</si>
  <si>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</si>
  <si>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</si>
  <si>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</si>
  <si>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</si>
  <si>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</si>
  <si>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</si>
  <si>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</si>
  <si>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</si>
  <si>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</si>
  <si>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</si>
  <si>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</si>
  <si>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</si>
  <si>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</si>
  <si>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</si>
  <si>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</si>
  <si>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</si>
  <si>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</si>
  <si>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</si>
  <si>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</si>
  <si>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</si>
  <si>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</si>
  <si>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</si>
  <si>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</si>
  <si>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</si>
  <si>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</si>
  <si>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</si>
  <si>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</si>
  <si>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</si>
  <si>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</si>
  <si>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</si>
  <si>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</si>
  <si>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</si>
  <si>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</si>
  <si>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</si>
  <si>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</si>
  <si>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</si>
  <si>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</si>
  <si>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</si>
  <si>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</si>
  <si>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</si>
  <si>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</si>
  <si>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</si>
  <si>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</si>
  <si>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</si>
  <si>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</si>
  <si>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</si>
  <si>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</si>
  <si>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</si>
  <si>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</si>
  <si>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</si>
  <si>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</si>
  <si>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</si>
  <si>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</si>
  <si>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</si>
  <si>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</si>
  <si>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</si>
  <si>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</si>
  <si>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</si>
  <si>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</si>
  <si>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</si>
  <si>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</si>
  <si>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</si>
  <si>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</si>
  <si>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</si>
  <si>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</si>
  <si>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</si>
  <si>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</si>
  <si>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</si>
  <si>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</si>
  <si>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</si>
  <si>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</si>
  <si>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</si>
  <si>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</si>
  <si>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</si>
  <si>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</si>
  <si>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</si>
  <si>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</si>
  <si>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</si>
  <si>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</si>
  <si>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</si>
  <si>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</si>
  <si>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</si>
  <si>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</si>
  <si>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</si>
  <si>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</si>
  <si>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</si>
  <si>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</si>
  <si>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</si>
  <si>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</si>
  <si>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</si>
  <si>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</si>
  <si>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</si>
  <si>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</si>
  <si>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</si>
  <si>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</si>
  <si>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</si>
  <si>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</si>
  <si>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</si>
  <si>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</si>
  <si>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</si>
  <si>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</si>
  <si>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</si>
  <si>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</si>
  <si>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</si>
  <si>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</si>
  <si>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</si>
  <si>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</si>
  <si>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</si>
  <si>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</si>
  <si>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</si>
  <si>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</si>
  <si>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</si>
  <si>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</si>
  <si>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</si>
  <si>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</si>
  <si>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</si>
  <si>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</si>
  <si>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</si>
  <si>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</si>
  <si>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</si>
  <si>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</si>
  <si>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</si>
  <si>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</si>
  <si>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</si>
  <si>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</si>
  <si>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</si>
  <si>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</si>
  <si>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</si>
  <si>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</si>
  <si>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</si>
  <si>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</si>
  <si>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</si>
  <si>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</si>
  <si>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</si>
  <si>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</si>
  <si>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</si>
  <si>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</si>
  <si>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</si>
  <si>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</si>
  <si>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</si>
  <si>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</si>
  <si>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</si>
  <si>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</si>
  <si>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</si>
  <si>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</si>
  <si>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</si>
  <si>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</si>
  <si>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</si>
  <si>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</si>
  <si>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</si>
  <si>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</si>
  <si>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</si>
  <si>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</si>
  <si>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</si>
  <si>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</si>
  <si>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</si>
  <si>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</si>
  <si>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</si>
  <si>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</si>
  <si>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</si>
  <si>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</si>
  <si>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</si>
  <si>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</si>
  <si>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</si>
  <si>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</si>
  <si>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</si>
  <si>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</si>
  <si>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</si>
  <si>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</si>
  <si>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</si>
  <si>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</si>
  <si>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</si>
  <si>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</si>
  <si>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</si>
  <si>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</si>
  <si>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</si>
  <si>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</si>
  <si>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</si>
  <si>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</si>
  <si>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</si>
  <si>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</si>
  <si>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</si>
  <si>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</si>
  <si>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</si>
  <si>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</si>
  <si>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</si>
  <si>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</si>
  <si>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</si>
  <si>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</si>
  <si>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</si>
  <si>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</si>
  <si>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</si>
  <si>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</si>
  <si>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</si>
  <si>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</si>
  <si>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</si>
  <si>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</si>
  <si>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</si>
  <si>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</si>
  <si>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</si>
  <si>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</si>
  <si>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</si>
  <si>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</si>
  <si>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</si>
  <si>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</si>
  <si>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</si>
  <si>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</si>
  <si>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</si>
  <si>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</si>
  <si>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</si>
  <si>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</si>
  <si>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</si>
  <si>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</si>
  <si>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</si>
  <si>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</si>
  <si>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</si>
  <si>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</si>
  <si>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</si>
  <si>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</si>
  <si>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</si>
  <si>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</si>
  <si>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</si>
  <si>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</si>
  <si>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</si>
  <si>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</si>
  <si>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</si>
  <si>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</si>
  <si>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</si>
  <si>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</si>
  <si>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</si>
  <si>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</si>
  <si>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</si>
  <si>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</si>
  <si>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</si>
  <si>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</si>
  <si>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</si>
  <si>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</si>
  <si>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</si>
  <si>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</si>
  <si>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</si>
  <si>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</si>
  <si>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</si>
  <si>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</si>
  <si>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</si>
  <si>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</si>
  <si>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</si>
  <si>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</si>
  <si>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</si>
  <si>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</si>
  <si>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</si>
  <si>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</si>
  <si>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</si>
  <si>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</si>
  <si>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</si>
  <si>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</si>
  <si>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</si>
  <si>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</si>
  <si>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</si>
  <si>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</si>
  <si>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</si>
  <si>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</si>
  <si>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</si>
  <si>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</si>
  <si>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</si>
  <si>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</si>
  <si>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</si>
  <si>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</si>
  <si>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</si>
  <si>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</si>
  <si>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</si>
  <si>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</si>
  <si>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</si>
  <si>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</si>
  <si>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</si>
  <si>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</si>
  <si>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</si>
  <si>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</si>
  <si>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</si>
  <si>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</si>
  <si>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</si>
  <si>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</si>
  <si>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</si>
  <si>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</si>
  <si>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</si>
  <si>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</si>
  <si>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</si>
  <si>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</si>
  <si>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</si>
  <si>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</si>
  <si>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</si>
  <si>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</si>
  <si>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</si>
  <si>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</si>
  <si>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</si>
  <si>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</si>
  <si>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</si>
  <si>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</si>
  <si>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</si>
  <si>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</si>
  <si>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</si>
  <si>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</si>
  <si>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</si>
  <si>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</si>
  <si>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</si>
  <si>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</si>
  <si>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</si>
  <si>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</si>
  <si>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</si>
  <si>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</si>
  <si>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</si>
  <si>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</si>
  <si>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</si>
  <si>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</si>
  <si>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</si>
  <si>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</si>
  <si>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</si>
  <si>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</si>
  <si>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</si>
  <si>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</si>
  <si>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</si>
  <si>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</si>
  <si>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</si>
  <si>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</si>
  <si>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</si>
  <si>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</si>
  <si>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</si>
  <si>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</si>
  <si>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</si>
  <si>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</si>
  <si>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</si>
  <si>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</si>
  <si>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</si>
  <si>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</si>
  <si>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</si>
  <si>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</si>
  <si>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</si>
  <si>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</si>
  <si>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</si>
  <si>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</si>
  <si>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</si>
  <si>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</si>
  <si>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</si>
  <si>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</si>
  <si>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</si>
  <si>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</si>
  <si>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</si>
  <si>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</si>
  <si>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</si>
  <si>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</si>
  <si>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</si>
  <si>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</si>
  <si>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</si>
  <si>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</si>
  <si>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</si>
  <si>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</si>
  <si>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</si>
  <si>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</si>
  <si>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</si>
  <si>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</si>
  <si>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</si>
  <si>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</si>
  <si>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</si>
  <si>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</si>
  <si>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</si>
  <si>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</si>
  <si>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</si>
  <si>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</si>
  <si>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</si>
  <si>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</si>
  <si>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</si>
  <si>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</si>
  <si>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</si>
  <si>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</si>
  <si>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</si>
  <si>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</si>
  <si>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</si>
  <si>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</si>
  <si>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</si>
  <si>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</si>
  <si>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</si>
  <si>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</si>
  <si>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</si>
  <si>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</si>
  <si>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</si>
  <si>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</si>
  <si>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</si>
  <si>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</si>
  <si>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</si>
  <si>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</si>
  <si>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</si>
  <si>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</si>
  <si>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</si>
  <si>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</si>
  <si>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</si>
  <si>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</si>
  <si>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</si>
  <si>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</si>
  <si>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</si>
  <si>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</si>
  <si>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</si>
  <si>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</si>
  <si>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</si>
  <si>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</si>
  <si>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</si>
  <si>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</si>
  <si>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</si>
  <si>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</si>
  <si>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</si>
  <si>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</si>
  <si>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</si>
  <si>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</si>
  <si>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</si>
  <si>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</si>
  <si>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</si>
  <si>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</si>
  <si>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</si>
  <si>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</si>
  <si>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</si>
  <si>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</si>
  <si>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</si>
  <si>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</si>
  <si>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</si>
  <si>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</si>
  <si>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</si>
  <si>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</si>
  <si>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</si>
  <si>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</si>
  <si>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</si>
  <si>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</si>
  <si>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</si>
  <si>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</si>
  <si>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</si>
  <si>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</si>
  <si>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</si>
  <si>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</si>
  <si>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</si>
  <si>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</si>
  <si>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</si>
  <si>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</si>
  <si>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</si>
  <si>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</si>
  <si>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</si>
  <si>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</si>
  <si>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</si>
  <si>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</si>
  <si>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</si>
  <si>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</si>
  <si>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</si>
  <si>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</si>
  <si>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</si>
  <si>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</si>
  <si>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</si>
  <si>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</si>
  <si>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</si>
  <si>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</si>
  <si>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</si>
  <si>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</si>
  <si>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</si>
  <si>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</si>
  <si>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</si>
  <si>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</si>
  <si>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</si>
  <si>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</si>
  <si>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</si>
  <si>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</si>
  <si>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</si>
  <si>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</si>
  <si>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</si>
  <si>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</si>
  <si>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</si>
  <si>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</si>
  <si>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</si>
  <si>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</si>
  <si>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</si>
  <si>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</si>
  <si>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</si>
  <si>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</si>
  <si>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</si>
  <si>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</si>
  <si>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</si>
  <si>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</si>
  <si>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</si>
  <si>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</si>
  <si>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</si>
  <si>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</si>
  <si>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</si>
  <si>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</si>
  <si>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</si>
  <si>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</si>
  <si>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</si>
  <si>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</si>
  <si>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</si>
  <si>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</si>
  <si>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</si>
  <si>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</si>
  <si>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</si>
  <si>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</si>
  <si>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</si>
  <si>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</si>
  <si>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</si>
  <si>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</si>
  <si>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</si>
  <si>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</si>
  <si>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</si>
  <si>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</si>
  <si>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</si>
  <si>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</si>
  <si>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</si>
  <si>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</si>
  <si>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</si>
  <si>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</si>
  <si>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</si>
  <si>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</si>
  <si>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</si>
  <si>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</si>
  <si>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</si>
  <si>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</si>
  <si>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</si>
  <si>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</si>
  <si>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</si>
  <si>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</si>
  <si>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</si>
  <si>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</si>
  <si>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</si>
  <si>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</si>
  <si>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</si>
  <si>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</si>
  <si>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</si>
  <si>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</si>
  <si>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</si>
  <si>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</si>
  <si>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</si>
  <si>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</si>
  <si>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</si>
  <si>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</si>
  <si>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</si>
  <si>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</si>
  <si>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</si>
  <si>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</si>
  <si>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</si>
  <si>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</si>
  <si>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</si>
  <si>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</si>
  <si>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</si>
  <si>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</si>
  <si>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</si>
  <si>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</si>
  <si>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</si>
  <si>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</si>
  <si>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</si>
  <si>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</si>
  <si>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</si>
  <si>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</si>
  <si>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</si>
  <si>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</si>
  <si>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</si>
  <si>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</si>
  <si>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</si>
  <si>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</si>
  <si>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</si>
  <si>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</si>
  <si>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</si>
  <si>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</si>
  <si>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</si>
  <si>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</si>
  <si>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</si>
  <si>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</si>
  <si>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</si>
  <si>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</si>
  <si>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</si>
  <si>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</si>
  <si>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</si>
  <si>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</si>
  <si>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</si>
  <si>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</si>
  <si>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</si>
  <si>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</si>
  <si>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</si>
  <si>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</si>
  <si>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</si>
  <si>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</si>
  <si>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</si>
  <si>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</si>
  <si>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</si>
  <si>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</si>
  <si>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</si>
  <si>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</si>
  <si>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</si>
  <si>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</si>
  <si>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</si>
  <si>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</si>
  <si>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</si>
  <si>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</si>
  <si>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</si>
  <si>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</si>
  <si>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</si>
  <si>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</si>
  <si>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</si>
  <si>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</si>
  <si>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</si>
  <si>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</si>
  <si>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</si>
  <si>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</si>
  <si>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</si>
  <si>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</si>
  <si>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</si>
  <si>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</si>
  <si>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</si>
  <si>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</si>
  <si>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</si>
  <si>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</si>
  <si>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</si>
  <si>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</si>
  <si>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</si>
  <si>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</si>
  <si>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</si>
  <si>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</si>
  <si>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</si>
  <si>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</si>
  <si>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</si>
  <si>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</si>
  <si>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</si>
  <si>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</si>
  <si>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</si>
  <si>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</si>
  <si>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</si>
  <si>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</si>
  <si>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</si>
  <si>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</si>
  <si>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</si>
  <si>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</si>
  <si>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</si>
  <si>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</si>
  <si>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</si>
  <si>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</si>
  <si>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</si>
  <si>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</si>
  <si>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</si>
  <si>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</si>
  <si>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</si>
  <si>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</si>
  <si>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</si>
  <si>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</si>
  <si>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</si>
  <si>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</si>
  <si>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</si>
  <si>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</si>
  <si>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</si>
  <si>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</si>
  <si>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</si>
  <si>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</si>
  <si>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</si>
  <si>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</si>
  <si>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</si>
  <si>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</si>
  <si>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</si>
  <si>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</si>
  <si>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</si>
  <si>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</si>
  <si>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</si>
  <si>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</si>
  <si>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</si>
  <si>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</si>
  <si>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</si>
  <si>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</si>
  <si>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</si>
  <si>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</si>
  <si>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</si>
  <si>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</si>
  <si>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</si>
  <si>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</si>
  <si>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</si>
  <si>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</si>
  <si>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</si>
  <si>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</si>
  <si>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</si>
  <si>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</si>
  <si>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</si>
  <si>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</si>
  <si>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</si>
  <si>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</si>
  <si>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</si>
  <si>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</si>
  <si>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</si>
  <si>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</si>
  <si>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</si>
  <si>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</si>
  <si>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</si>
  <si>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</si>
  <si>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</si>
  <si>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</si>
  <si>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</si>
  <si>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</si>
  <si>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</si>
  <si>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</si>
  <si>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</si>
  <si>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</si>
  <si>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</si>
  <si>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</si>
  <si>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</si>
  <si>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</si>
  <si>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</si>
  <si>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</si>
  <si>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</si>
  <si>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</si>
  <si>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</si>
  <si>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</si>
  <si>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</si>
  <si>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</si>
  <si>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</si>
  <si>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</si>
  <si>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</si>
  <si>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</si>
  <si>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</si>
  <si>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</si>
  <si>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</si>
  <si>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</si>
  <si>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</si>
  <si>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</si>
  <si>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</si>
  <si>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</si>
  <si>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</si>
  <si>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</si>
  <si>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</si>
  <si>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</si>
  <si>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</si>
  <si>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</si>
  <si>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</si>
  <si>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</si>
  <si>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</si>
  <si>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</si>
  <si>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</si>
  <si>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</si>
  <si>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</si>
  <si>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</si>
  <si>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</si>
  <si>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</si>
  <si>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</si>
  <si>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</si>
  <si>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</si>
  <si>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</si>
  <si>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</si>
  <si>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</si>
  <si>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</si>
  <si>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</si>
  <si>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</si>
  <si>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</si>
  <si>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</si>
  <si>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</si>
  <si>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</si>
  <si>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</si>
  <si>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</si>
  <si>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</si>
  <si>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</si>
  <si>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</si>
  <si>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</si>
  <si>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</si>
  <si>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</si>
  <si>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</si>
  <si>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</si>
  <si>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</si>
  <si>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</si>
  <si>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</si>
  <si>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</si>
  <si>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</si>
  <si>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</si>
  <si>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</si>
  <si>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</si>
  <si>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</si>
  <si>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</si>
  <si>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</si>
  <si>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</si>
  <si>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</si>
  <si>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</si>
  <si>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</si>
  <si>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</si>
  <si>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</si>
  <si>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</si>
  <si>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</si>
  <si>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</si>
  <si>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</si>
  <si>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</si>
  <si>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</si>
  <si>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</si>
  <si>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</si>
  <si>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</si>
  <si>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</si>
  <si>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</si>
  <si>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</si>
  <si>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</si>
  <si>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</si>
  <si>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</si>
  <si>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</si>
  <si>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</si>
  <si>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</si>
  <si>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</si>
  <si>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</si>
  <si>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</si>
  <si>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</si>
  <si>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</si>
  <si>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</si>
  <si>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</si>
  <si>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</si>
  <si>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</si>
  <si>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</si>
  <si>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</si>
  <si>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</si>
  <si>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</si>
  <si>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</si>
  <si>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</si>
  <si>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</si>
  <si>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</si>
  <si>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</si>
  <si>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</si>
  <si>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</si>
  <si>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</si>
  <si>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</si>
  <si>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</si>
  <si>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</si>
  <si>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</si>
  <si>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</si>
  <si>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</si>
  <si>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</si>
  <si>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</si>
  <si>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</si>
  <si>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</si>
  <si>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</si>
  <si>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</si>
  <si>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</si>
  <si>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</si>
  <si>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</si>
  <si>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</si>
  <si>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</si>
  <si>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</si>
  <si>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</si>
  <si>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</si>
  <si>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</si>
  <si>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</si>
  <si>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</si>
  <si>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</si>
  <si>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</si>
  <si>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</si>
  <si>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</si>
  <si>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</si>
  <si>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</si>
  <si>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</si>
  <si>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</si>
  <si>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</si>
  <si>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</si>
  <si>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</si>
  <si>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</si>
  <si>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</si>
  <si>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</si>
  <si>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</si>
  <si>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</si>
  <si>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</si>
  <si>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</si>
  <si>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</si>
  <si>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</si>
  <si>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</si>
  <si>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</si>
  <si>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</si>
  <si>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</si>
  <si>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</si>
  <si>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</si>
  <si>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</si>
  <si>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</si>
  <si>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</si>
  <si>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</si>
  <si>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</si>
  <si>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</si>
  <si>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</si>
  <si>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</si>
  <si>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</si>
  <si>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</si>
  <si>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</si>
  <si>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</si>
  <si>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</si>
  <si>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</si>
  <si>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</si>
  <si>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</si>
  <si>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</si>
  <si>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</si>
  <si>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</si>
  <si>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</si>
  <si>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</si>
  <si>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</si>
  <si>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</si>
  <si>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</si>
  <si>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</si>
  <si>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</si>
  <si>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</si>
  <si>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</si>
  <si>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</si>
  <si>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</si>
  <si>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</si>
  <si>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</si>
  <si>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</si>
  <si>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</si>
  <si>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</si>
  <si>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</si>
  <si>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</si>
  <si>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</si>
  <si>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</si>
  <si>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</si>
  <si>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</si>
  <si>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</si>
  <si>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</si>
  <si>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</si>
  <si>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</si>
  <si>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</si>
  <si>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</si>
  <si>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</si>
  <si>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</si>
  <si>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</si>
  <si>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</si>
  <si>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</si>
  <si>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</si>
  <si>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</si>
  <si>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</si>
  <si>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</si>
  <si>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</si>
  <si>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</si>
  <si>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</si>
  <si>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</si>
  <si>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</si>
  <si>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</si>
  <si>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</si>
  <si>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</si>
  <si>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</si>
  <si>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</si>
  <si>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</si>
  <si>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</si>
  <si>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</si>
  <si>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</si>
  <si>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</si>
  <si>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</si>
  <si>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</si>
  <si>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</si>
  <si>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</si>
  <si>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</si>
  <si>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</si>
  <si>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</si>
  <si>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</si>
  <si>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</si>
  <si>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</si>
  <si>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</si>
  <si>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</si>
  <si>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</si>
  <si>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</si>
  <si>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</si>
  <si>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</si>
  <si>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</si>
  <si>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</si>
  <si>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</si>
  <si>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</si>
  <si>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</si>
  <si>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</si>
  <si>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</si>
  <si>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</si>
  <si>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</si>
  <si>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</si>
  <si>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</si>
  <si>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</si>
  <si>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</si>
  <si>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</si>
  <si>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</si>
  <si>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</si>
  <si>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</si>
  <si>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</si>
  <si>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</si>
  <si>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</si>
  <si>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</si>
  <si>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</si>
  <si>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</si>
  <si>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</si>
  <si>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</si>
  <si>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</si>
  <si>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</si>
  <si>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</si>
  <si>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</si>
  <si>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</si>
  <si>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</si>
  <si>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</si>
  <si>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</si>
  <si>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</si>
  <si>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</si>
  <si>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</si>
  <si>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</si>
  <si>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</si>
  <si>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</si>
  <si>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</si>
  <si>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</si>
  <si>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</si>
  <si>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</si>
  <si>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</si>
  <si>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</si>
  <si>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</si>
  <si>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</si>
  <si>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</si>
  <si>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</si>
  <si>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</si>
  <si>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</si>
  <si>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</si>
  <si>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</si>
  <si>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</si>
  <si>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</si>
  <si>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</si>
  <si>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</si>
  <si>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</si>
  <si>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</si>
  <si>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</si>
  <si>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</si>
  <si>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</si>
  <si>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</si>
  <si>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</si>
  <si>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</si>
  <si>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</si>
  <si>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</si>
  <si>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</si>
  <si>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</si>
  <si>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</si>
  <si>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</si>
  <si>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</si>
  <si>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</si>
  <si>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</si>
  <si>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</si>
  <si>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</si>
  <si>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</si>
  <si>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</si>
  <si>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</si>
  <si>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</si>
  <si>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</si>
  <si>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</si>
  <si>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</si>
  <si>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</si>
  <si>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</si>
  <si>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</si>
  <si>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</si>
  <si>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</si>
  <si>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</si>
  <si>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</si>
  <si>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</si>
  <si>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</si>
  <si>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</si>
  <si>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</si>
  <si>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</si>
  <si>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</si>
  <si>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</si>
  <si>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</si>
  <si>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</si>
  <si>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</si>
  <si>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</si>
  <si>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</si>
  <si>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</si>
  <si>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</si>
  <si>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</si>
  <si>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</si>
  <si>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</si>
  <si>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</si>
  <si>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</si>
  <si>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</si>
  <si>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</si>
  <si>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</si>
  <si>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</si>
  <si>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</si>
  <si>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</si>
  <si>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</si>
  <si>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</si>
  <si>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</si>
  <si>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</si>
  <si>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</si>
  <si>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</si>
  <si>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</si>
  <si>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</si>
  <si>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</si>
  <si>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</si>
  <si>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</si>
  <si>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</si>
  <si>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</si>
  <si>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</si>
  <si>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</si>
  <si>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</si>
  <si>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</si>
  <si>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</si>
  <si>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</si>
  <si>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</si>
  <si>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</si>
  <si>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</si>
  <si>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</si>
  <si>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</si>
  <si>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</si>
  <si>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</si>
  <si>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</si>
  <si>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</si>
  <si>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</si>
  <si>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</si>
  <si>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</si>
  <si>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</si>
  <si>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</si>
  <si>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</si>
  <si>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</si>
  <si>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</si>
  <si>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</si>
  <si>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</si>
  <si>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</si>
  <si>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</si>
  <si>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</si>
  <si>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</si>
  <si>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</si>
  <si>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</si>
  <si>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</si>
  <si>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</si>
  <si>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</si>
  <si>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</si>
  <si>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</si>
  <si>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</si>
  <si>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</si>
  <si>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</si>
  <si>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</si>
  <si>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</si>
  <si>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</si>
  <si>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</si>
  <si>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</si>
  <si>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</si>
  <si>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</si>
  <si>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</si>
  <si>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</si>
  <si>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</si>
  <si>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</si>
  <si>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</si>
  <si>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</si>
  <si>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</si>
  <si>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</si>
  <si>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</si>
  <si>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</si>
  <si>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</si>
  <si>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</si>
  <si>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</si>
  <si>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</si>
  <si>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</si>
  <si>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</si>
  <si>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</si>
  <si>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</si>
  <si>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</si>
  <si>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</si>
  <si>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</si>
  <si>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</si>
  <si>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</si>
  <si>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</si>
  <si>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</si>
  <si>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</si>
  <si>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</si>
  <si>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</si>
  <si>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</si>
  <si>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</si>
  <si>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</si>
  <si>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</si>
  <si>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</si>
  <si>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</si>
  <si>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</si>
  <si>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</si>
  <si>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</si>
  <si>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</si>
  <si>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</si>
  <si>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</si>
  <si>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</si>
  <si>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</si>
  <si>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</si>
  <si>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</si>
  <si>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</si>
  <si>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</si>
  <si>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</si>
  <si>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</si>
  <si>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</si>
  <si>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</si>
  <si>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</si>
  <si>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</si>
  <si>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</si>
  <si>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</si>
  <si>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</si>
  <si>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</si>
  <si>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</si>
  <si>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</si>
  <si>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</si>
  <si>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</si>
  <si>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</si>
  <si>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</si>
  <si>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</si>
  <si>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</si>
  <si>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</si>
  <si>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</si>
  <si>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</si>
  <si>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</si>
  <si>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</si>
  <si>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</si>
  <si>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</si>
  <si>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</si>
  <si>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</si>
  <si>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</si>
  <si>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</si>
  <si>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</si>
  <si>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</si>
  <si>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</si>
  <si>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</si>
  <si>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</si>
  <si>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</si>
  <si>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</si>
  <si>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</si>
  <si>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</si>
  <si>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</si>
  <si>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</si>
  <si>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</si>
  <si>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</si>
  <si>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</si>
  <si>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</si>
  <si>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</si>
  <si>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</si>
  <si>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</si>
  <si>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</si>
  <si>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</si>
  <si>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</si>
  <si>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</si>
  <si>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</si>
  <si>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</si>
  <si>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</si>
  <si>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</si>
  <si>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</si>
  <si>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</si>
  <si>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</si>
  <si>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</si>
  <si>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</si>
  <si>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</si>
  <si>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</si>
  <si>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</si>
  <si>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</si>
  <si>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</si>
  <si>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</si>
  <si>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</si>
  <si>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</si>
  <si>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</si>
  <si>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</si>
  <si>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</si>
  <si>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</si>
  <si>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</si>
  <si>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</si>
  <si>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</si>
  <si>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</si>
  <si>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</si>
  <si>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</si>
  <si>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</si>
  <si>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</si>
  <si>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</si>
  <si>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</si>
  <si>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</si>
  <si>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</si>
  <si>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</si>
  <si>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</si>
  <si>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</si>
  <si>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</si>
  <si>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</si>
  <si>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</si>
  <si>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</si>
  <si>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</si>
  <si>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</si>
  <si>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</si>
  <si>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</si>
  <si>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</si>
  <si>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</si>
  <si>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</si>
  <si>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</si>
  <si>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</si>
  <si>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</si>
  <si>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</si>
  <si>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</si>
  <si>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</si>
  <si>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</si>
  <si>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</si>
  <si>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</si>
  <si>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</si>
  <si>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</si>
  <si>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</si>
  <si>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</si>
  <si>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</si>
  <si>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</si>
  <si>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</si>
  <si>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</si>
  <si>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</si>
  <si>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</si>
  <si>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</si>
  <si>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</si>
  <si>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</si>
  <si>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</si>
  <si>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</si>
  <si>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</si>
  <si>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</si>
  <si>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</si>
  <si>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</si>
  <si>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</si>
  <si>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</si>
  <si>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</si>
  <si>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</si>
  <si>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</si>
  <si>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</si>
  <si>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</si>
  <si>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</si>
  <si>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</si>
  <si>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</si>
  <si>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</si>
  <si>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</si>
  <si>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</si>
  <si>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</si>
  <si>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</si>
  <si>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</si>
  <si>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</si>
  <si>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</si>
  <si>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</si>
  <si>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</si>
  <si>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</si>
  <si>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</si>
  <si>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</si>
  <si>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</si>
  <si>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</si>
  <si>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</si>
  <si>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</si>
  <si>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</si>
  <si>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</si>
  <si>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</si>
  <si>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</si>
  <si>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</si>
  <si>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</si>
  <si>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</si>
  <si>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</si>
  <si>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</si>
  <si>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</si>
  <si>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</si>
  <si>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</si>
  <si>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</si>
  <si>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</si>
  <si>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</si>
  <si>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</si>
  <si>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</si>
  <si>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</si>
  <si>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</si>
  <si>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</si>
  <si>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</si>
  <si>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</si>
  <si>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</si>
  <si>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</si>
  <si>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</si>
  <si>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</si>
  <si>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</si>
  <si>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</si>
  <si>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</si>
  <si>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</si>
  <si>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</si>
  <si>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</si>
  <si>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</si>
  <si>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</si>
  <si>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</si>
  <si>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</si>
  <si>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</si>
  <si>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</si>
  <si>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</si>
  <si>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</si>
  <si>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</si>
  <si>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</si>
  <si>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</si>
  <si>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</si>
  <si>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</si>
  <si>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</si>
  <si>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</si>
  <si>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</si>
  <si>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</si>
  <si>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</si>
  <si>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</si>
  <si>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</si>
  <si>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</si>
  <si>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</si>
  <si>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</si>
  <si>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</si>
  <si>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</si>
  <si>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</si>
  <si>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</si>
  <si>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</si>
  <si>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</si>
  <si>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</si>
  <si>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</si>
  <si>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</si>
  <si>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</si>
  <si>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</si>
  <si>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</si>
  <si>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</si>
  <si>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</si>
  <si>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</si>
  <si>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</si>
  <si>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</si>
  <si>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</si>
  <si>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</si>
  <si>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</si>
  <si>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</si>
  <si>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</si>
  <si>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</si>
  <si>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</si>
  <si>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</si>
  <si>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</si>
  <si>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</si>
  <si>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</si>
  <si>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</si>
  <si>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</si>
  <si>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</si>
  <si>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</si>
  <si>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</si>
  <si>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</si>
  <si>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</si>
  <si>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</si>
  <si>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</si>
  <si>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</si>
  <si>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</si>
  <si>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</si>
  <si>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</si>
  <si>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</si>
  <si>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</si>
  <si>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</si>
  <si>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</si>
  <si>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</si>
  <si>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</si>
  <si>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</si>
  <si>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</si>
  <si>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</si>
  <si>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</si>
  <si>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</si>
  <si>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</si>
  <si>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</si>
  <si>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</si>
  <si>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</si>
  <si>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</si>
  <si>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</si>
  <si>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</si>
  <si>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</si>
  <si>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</si>
  <si>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</si>
  <si>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</si>
  <si>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</si>
  <si>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</si>
  <si>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</si>
  <si>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</si>
  <si>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</si>
  <si>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</si>
  <si>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</si>
  <si>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</si>
  <si>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</si>
  <si>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</si>
  <si>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</si>
  <si>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</si>
  <si>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</si>
  <si>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</si>
  <si>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</si>
  <si>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</si>
  <si>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</si>
  <si>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</si>
  <si>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</si>
  <si>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</si>
  <si>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</si>
  <si>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</si>
  <si>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</si>
  <si>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</si>
  <si>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</si>
  <si>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</si>
  <si>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</si>
  <si>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</si>
  <si>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</si>
  <si>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</si>
  <si>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</si>
  <si>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</si>
  <si>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</si>
  <si>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</si>
  <si>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</si>
  <si>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</si>
  <si>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</si>
  <si>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</si>
  <si>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</si>
  <si>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</si>
  <si>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</si>
  <si>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</si>
  <si>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</si>
  <si>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</si>
  <si>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</si>
  <si>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</si>
  <si>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</si>
  <si>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</si>
  <si>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</si>
  <si>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</si>
  <si>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</si>
  <si>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</si>
  <si>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</si>
  <si>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</si>
  <si>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</si>
  <si>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</si>
  <si>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</si>
  <si>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</si>
  <si>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</si>
  <si>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</si>
  <si>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</si>
  <si>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</si>
  <si>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</si>
  <si>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</si>
  <si>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</si>
  <si>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</si>
  <si>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</si>
  <si>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</si>
  <si>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</si>
  <si>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</si>
  <si>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</si>
  <si>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</si>
  <si>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</si>
  <si>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</si>
  <si>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</si>
  <si>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</si>
  <si>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</si>
  <si>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</si>
  <si>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</si>
  <si>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</si>
  <si>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</si>
  <si>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</si>
  <si>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</si>
  <si>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</si>
  <si>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</si>
  <si>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</si>
  <si>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</si>
  <si>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</si>
  <si>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</si>
  <si>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</si>
  <si>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</si>
  <si>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</si>
  <si>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</si>
  <si>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</si>
  <si>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</si>
  <si>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</si>
  <si>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</si>
  <si>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</si>
  <si>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</si>
  <si>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</si>
  <si>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</si>
  <si>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</si>
  <si>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</si>
  <si>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</si>
  <si>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</si>
  <si>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</si>
  <si>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</si>
  <si>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</si>
  <si>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</si>
  <si>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</si>
  <si>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</si>
  <si>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</si>
  <si>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</si>
  <si>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</si>
  <si>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</si>
  <si>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</si>
  <si>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</si>
  <si>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</si>
  <si>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</si>
  <si>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</si>
  <si>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</si>
  <si>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</si>
  <si>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</si>
  <si>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</si>
  <si>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</si>
  <si>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</si>
  <si>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</si>
  <si>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</si>
  <si>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</si>
  <si>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</si>
  <si>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</si>
  <si>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</si>
  <si>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</si>
  <si>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</si>
  <si>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</si>
  <si>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</si>
  <si>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</si>
  <si>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</si>
  <si>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</si>
  <si>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</si>
  <si>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</si>
  <si>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</si>
  <si>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</si>
  <si>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</si>
  <si>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</si>
  <si>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</si>
  <si>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</si>
  <si>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</si>
  <si>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</si>
  <si>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</si>
  <si>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</si>
  <si>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</si>
  <si>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</si>
  <si>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</si>
  <si>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</si>
  <si>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</si>
  <si>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</si>
  <si>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</si>
  <si>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</si>
  <si>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</si>
  <si>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</si>
  <si>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</si>
  <si>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</si>
  <si>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</si>
  <si>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</si>
  <si>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</si>
  <si>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</si>
  <si>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</si>
  <si>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</si>
  <si>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</si>
  <si>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</si>
  <si>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</si>
  <si>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</si>
  <si>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</si>
  <si>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</si>
  <si>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</si>
  <si>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</si>
  <si>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</si>
  <si>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</si>
  <si>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</si>
  <si>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</si>
  <si>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</si>
  <si>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</si>
  <si>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</si>
  <si>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</si>
  <si>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</si>
  <si>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</si>
  <si>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</si>
  <si>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</si>
  <si>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</si>
  <si>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</si>
  <si>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</si>
  <si>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</si>
  <si>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</si>
  <si>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</si>
  <si>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</si>
  <si>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</si>
  <si>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</si>
  <si>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</si>
  <si>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</si>
  <si>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</si>
  <si>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</si>
  <si>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</si>
  <si>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</si>
  <si>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</si>
  <si>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</si>
  <si>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</si>
  <si>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</si>
  <si>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</si>
  <si>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</si>
  <si>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</si>
  <si>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</si>
  <si>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</si>
  <si>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</si>
  <si>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</si>
  <si>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</si>
  <si>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</si>
  <si>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</si>
  <si>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</si>
  <si>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</si>
  <si>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</si>
  <si>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</si>
  <si>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</si>
  <si>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</si>
  <si>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</si>
  <si>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</si>
  <si>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</si>
  <si>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</si>
  <si>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</si>
  <si>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</si>
  <si>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</si>
  <si>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</si>
  <si>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</si>
  <si>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</si>
  <si>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</si>
  <si>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</si>
  <si>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</si>
  <si>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</si>
  <si>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</si>
  <si>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</si>
  <si>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</si>
  <si>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</si>
  <si>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</si>
  <si>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</si>
  <si>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</si>
  <si>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</si>
  <si>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</si>
  <si>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</si>
  <si>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</si>
  <si>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</si>
  <si>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</si>
  <si>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</si>
  <si>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</si>
  <si>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</si>
  <si>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</si>
  <si>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</si>
  <si>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</si>
  <si>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</si>
  <si>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</si>
  <si>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</si>
  <si>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</si>
  <si>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</si>
  <si>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</si>
  <si>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</si>
  <si>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</si>
  <si>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</si>
  <si>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</si>
  <si>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</si>
  <si>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</si>
  <si>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</si>
  <si>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</si>
  <si>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</si>
  <si>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</si>
  <si>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</si>
  <si>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</si>
  <si>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</si>
  <si>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</si>
  <si>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</si>
  <si>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</si>
  <si>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</si>
  <si>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</si>
  <si>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</si>
  <si>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</si>
  <si>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</si>
  <si>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</si>
  <si>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</si>
  <si>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</si>
  <si>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</si>
  <si>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</si>
  <si>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</si>
  <si>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</si>
  <si>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</si>
  <si>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</si>
  <si>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</si>
  <si>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</si>
  <si>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</si>
  <si>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</si>
  <si>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</si>
  <si>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</si>
  <si>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</si>
  <si>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</si>
  <si>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</si>
  <si>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</si>
  <si>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</si>
  <si>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</si>
  <si>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</si>
  <si>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</si>
  <si>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</si>
  <si>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</si>
  <si>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</si>
  <si>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</si>
  <si>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</si>
  <si>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</si>
  <si>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</si>
  <si>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</si>
  <si>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</si>
  <si>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</si>
  <si>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</si>
  <si>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</si>
  <si>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</si>
  <si>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</si>
  <si>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</si>
  <si>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</si>
  <si>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</si>
  <si>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</si>
  <si>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</si>
  <si>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</si>
  <si>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</si>
  <si>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</si>
  <si>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</si>
  <si>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</si>
  <si>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</si>
  <si>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</si>
  <si>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</si>
  <si>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</si>
  <si>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</si>
  <si>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</si>
  <si>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</si>
  <si>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</si>
  <si>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</si>
  <si>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</si>
  <si>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</si>
  <si>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</si>
  <si>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</si>
  <si>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</si>
  <si>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</si>
  <si>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</si>
  <si>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</si>
  <si>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</si>
  <si>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</si>
  <si>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</si>
  <si>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</si>
  <si>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</si>
  <si>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</si>
  <si>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</si>
  <si>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</si>
  <si>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</si>
  <si>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</si>
  <si>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</si>
  <si>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</si>
  <si>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</si>
  <si>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</si>
  <si>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</si>
  <si>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</si>
  <si>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</si>
  <si>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</si>
  <si>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</si>
  <si>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</si>
  <si>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</si>
  <si>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</si>
  <si>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</si>
  <si>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</si>
  <si>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</si>
  <si>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</si>
  <si>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</si>
  <si>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</si>
  <si>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</si>
  <si>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</si>
  <si>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</si>
  <si>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</si>
  <si>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</si>
  <si>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</si>
  <si>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</si>
  <si>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</si>
  <si>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</si>
  <si>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</si>
  <si>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</si>
  <si>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</si>
  <si>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</si>
  <si>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</si>
  <si>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</si>
  <si>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</si>
  <si>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</si>
  <si>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</si>
  <si>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</si>
  <si>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</si>
  <si>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</si>
  <si>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</si>
  <si>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</si>
  <si>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</si>
  <si>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</si>
  <si>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</si>
  <si>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</si>
  <si>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</si>
  <si>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</si>
  <si>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</si>
  <si>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</si>
  <si>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</si>
  <si>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</si>
  <si>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</si>
  <si>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</si>
  <si>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</si>
  <si>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</si>
  <si>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</si>
  <si>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</si>
  <si>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</si>
  <si>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</si>
  <si>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</si>
  <si>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</si>
  <si>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</si>
  <si>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</si>
  <si>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</si>
  <si>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</si>
  <si>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</si>
  <si>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</si>
  <si>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</si>
  <si>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</si>
  <si>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</si>
  <si>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</si>
  <si>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</si>
  <si>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</si>
  <si>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</si>
  <si>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</si>
  <si>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</si>
  <si>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</si>
  <si>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</si>
  <si>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</si>
  <si>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</si>
  <si>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</si>
  <si>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</si>
  <si>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</si>
  <si>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</si>
  <si>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</si>
  <si>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</si>
  <si>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</si>
  <si>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</si>
  <si>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</si>
  <si>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</si>
  <si>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</si>
  <si>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</si>
  <si>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</si>
  <si>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</si>
  <si>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</si>
  <si>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</si>
  <si>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</si>
  <si>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</si>
  <si>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</si>
  <si>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</si>
  <si>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</si>
  <si>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</si>
  <si>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</si>
  <si>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</si>
  <si>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</si>
  <si>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</si>
  <si>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</si>
  <si>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</si>
  <si>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</si>
  <si>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</si>
  <si>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</si>
  <si>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</si>
  <si>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</si>
  <si>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</si>
  <si>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</si>
  <si>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</si>
  <si>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</si>
  <si>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</si>
  <si>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</si>
  <si>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</si>
  <si>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</si>
  <si>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</si>
  <si>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</si>
  <si>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</si>
  <si>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</si>
  <si>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</si>
  <si>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</si>
  <si>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</si>
  <si>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</si>
  <si>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</si>
  <si>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</si>
  <si>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</si>
  <si>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</si>
  <si>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</si>
  <si>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</si>
  <si>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</si>
  <si>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</si>
  <si>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</si>
  <si>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</si>
  <si>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</si>
  <si>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</si>
  <si>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</si>
  <si>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</si>
  <si>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</si>
  <si>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</si>
  <si>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</si>
  <si>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</si>
  <si>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</si>
  <si>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</si>
  <si>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</si>
  <si>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</si>
  <si>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</si>
  <si>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</si>
  <si>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</si>
  <si>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</si>
  <si>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</si>
  <si>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</si>
  <si>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</si>
  <si>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</si>
  <si>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</si>
  <si>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</si>
  <si>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</si>
  <si>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</si>
  <si>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</si>
  <si>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</si>
  <si>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</si>
  <si>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</si>
  <si>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</si>
  <si>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</si>
  <si>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</si>
  <si>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</si>
  <si>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</si>
  <si>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</si>
  <si>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</si>
  <si>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</si>
  <si>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</si>
  <si>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</si>
  <si>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</si>
  <si>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</si>
  <si>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</si>
  <si>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</si>
  <si>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</si>
  <si>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</si>
  <si>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</si>
  <si>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</si>
  <si>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</si>
  <si>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</si>
  <si>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</si>
  <si>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</si>
  <si>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</si>
  <si>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</si>
  <si>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</si>
  <si>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</si>
  <si>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</si>
  <si>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</si>
  <si>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</si>
  <si>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</si>
  <si>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</si>
  <si>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</si>
  <si>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</si>
  <si>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</si>
  <si>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</si>
  <si>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</si>
  <si>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</si>
  <si>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</si>
  <si>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</si>
  <si>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</si>
  <si>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</si>
  <si>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</si>
  <si>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</si>
  <si>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</si>
  <si>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</si>
  <si>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</si>
  <si>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</si>
  <si>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</si>
  <si>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</si>
  <si>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</si>
  <si>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</si>
  <si>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</si>
  <si>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</si>
  <si>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</si>
  <si>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</si>
  <si>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</si>
  <si>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</si>
  <si>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</si>
  <si>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</si>
  <si>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</si>
  <si>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</si>
  <si>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</si>
  <si>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</si>
  <si>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</si>
  <si>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</si>
  <si>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</si>
  <si>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</si>
  <si>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</si>
  <si>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</si>
  <si>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</si>
  <si>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</si>
  <si>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</si>
  <si>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</si>
  <si>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</si>
  <si>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</si>
  <si>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</si>
  <si>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</si>
  <si>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</si>
  <si>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</si>
  <si>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</si>
  <si>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</si>
  <si>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</si>
  <si>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</si>
  <si>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</si>
  <si>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</si>
  <si>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</si>
  <si>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</si>
  <si>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</si>
  <si>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</si>
  <si>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</si>
  <si>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</si>
  <si>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</si>
  <si>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</si>
  <si>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</si>
  <si>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</si>
  <si>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</si>
  <si>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</si>
  <si>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</si>
  <si>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</si>
  <si>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</si>
  <si>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</si>
  <si>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</si>
  <si>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</si>
  <si>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</si>
  <si>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</si>
  <si>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</si>
  <si>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</si>
  <si>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</si>
  <si>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</si>
  <si>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</si>
  <si>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</si>
  <si>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</si>
  <si>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</si>
  <si>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</si>
  <si>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</si>
  <si>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</si>
  <si>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</si>
  <si>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</si>
  <si>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</si>
  <si>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</si>
  <si>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</si>
  <si>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</si>
  <si>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</si>
  <si>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</si>
  <si>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</si>
  <si>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</si>
  <si>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</si>
  <si>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</si>
  <si>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</si>
  <si>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</si>
  <si>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</si>
  <si>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</si>
  <si>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</si>
  <si>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</si>
  <si>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</si>
  <si>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</si>
  <si>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</si>
  <si>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</si>
  <si>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</si>
  <si>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</si>
  <si>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</si>
  <si>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</si>
  <si>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</si>
  <si>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</si>
  <si>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</si>
  <si>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</si>
  <si>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</si>
  <si>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</si>
  <si>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</si>
  <si>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</si>
  <si>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</si>
  <si>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</si>
  <si>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</si>
  <si>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</si>
  <si>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</si>
  <si>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</si>
  <si>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</si>
  <si>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</si>
  <si>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</si>
  <si>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</si>
  <si>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</si>
  <si>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</si>
  <si>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</si>
  <si>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</si>
  <si>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</si>
  <si>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</si>
  <si>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</si>
  <si>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</si>
  <si>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</si>
  <si>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</si>
  <si>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</si>
  <si>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</si>
  <si>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</si>
  <si>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</si>
  <si>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</si>
  <si>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</si>
  <si>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</si>
  <si>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</si>
  <si>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</si>
  <si>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</si>
  <si>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</si>
  <si>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</si>
  <si>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</si>
  <si>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</si>
  <si>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</si>
  <si>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</si>
  <si>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</si>
  <si>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</si>
  <si>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</si>
  <si>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</si>
  <si>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</si>
  <si>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</si>
  <si>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</si>
  <si>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</si>
  <si>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</si>
  <si>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</si>
  <si>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</si>
  <si>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</si>
  <si>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</si>
  <si>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</si>
  <si>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</si>
  <si>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</si>
  <si>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</si>
  <si>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</si>
  <si>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</si>
  <si>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</si>
  <si>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</si>
  <si>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</si>
  <si>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</si>
  <si>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</si>
  <si>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</si>
  <si>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</si>
  <si>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</si>
  <si>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</si>
  <si>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</si>
  <si>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</si>
  <si>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</si>
  <si>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</si>
  <si>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</si>
  <si>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</si>
  <si>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</si>
  <si>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</si>
  <si>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</si>
  <si>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</si>
  <si>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</si>
  <si>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</si>
  <si>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</si>
  <si>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</si>
  <si>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</si>
  <si>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</si>
  <si>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</si>
  <si>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</si>
  <si>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</si>
  <si>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</si>
  <si>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</si>
  <si>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</si>
  <si>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</si>
  <si>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</si>
  <si>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</si>
  <si>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</si>
  <si>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PCM-20251117-00000119</t>
  </si>
  <si>
    <t>site located in USF area team on the way try for Access</t>
  </si>
  <si>
    <t xml:space="preserve"> PCM-20250215-00000830 </t>
  </si>
  <si>
    <t>LTE site still down and  site located in aramco area access issue need special permission</t>
  </si>
  <si>
    <t>PCM-20251117-00000180</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</si>
  <si>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</si>
  <si>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</si>
  <si>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</si>
  <si>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</si>
  <si>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</si>
  <si>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</si>
  <si>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</si>
  <si>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</si>
  <si>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</si>
  <si>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</si>
  <si>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</si>
  <si>
    <t>PCM-20251116-00002313</t>
  </si>
  <si>
    <t>sectors down at 2025-11-17 00:49:29 due to module faulty and team on the way to submit WS for repair  .</t>
  </si>
  <si>
    <t>PCM-20251117-00000246</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</si>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</sst>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6" totalsRowShown="0" headerRowDxfId="15" dataDxfId="14" headerRowBorderDxfId="12" tableBorderDxfId="13">
  <autoFilter ref="A1:L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315.20240856481541</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45978.150834490742</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45978.150834490742</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45978.150834490742</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45978.150834490742</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45978.150834490742</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45978.150834490742</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45978.150834490742</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45978.150834490742</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45978.150834490742</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45978.150834490742</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45978.150834490742</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45978.150834490742</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45978.150834490742</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45978.150834490742</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45978.150834490742</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45978.150834490742</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45978.150834490742</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45978.150834490742</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45978.150834490742</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45978.150834490742</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45978.150834490742</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45978.150834490742</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45978.150834490742</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45978.150834490742</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45978.150834490742</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45978.150834490742</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45978.150834490742</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45978.150834490742</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45978.150834490742</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45978.150834490742</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45978.150834490742</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45978.150834490742</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45978.150834490742</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45978.150834490742</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45978.150834490742</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45978.150834490742</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45978.150834490742</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45978.150834490742</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45978.150834490742</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45978.150834490742</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45978.150834490742</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45978.150834490742</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45978.150834490742</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45978.150834490742</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45978.150834490742</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45978.150834490742</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45978.150834490742</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45978.150834490742</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45978.150834490742</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45978.150834490742</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45978.150834490742</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45978.150834490742</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45978.150834490742</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45978.150834490742</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45978.150834490742</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45978.150834490742</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45978.150834490742</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45978.150834490742</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45978.150834490742</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45978.150834490742</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45978.150834490742</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45978.150834490742</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45978.150834490742</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45978.150834490742</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45978.150834490742</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45978.150834490742</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45978.150834490742</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45978.150834490742</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45978.150834490742</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45978.150834490742</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45978.150834490742</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45978.150834490742</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45978.150834490742</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45978.150834490742</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153.15099652778008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1.7144918981502997</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0.10517476851964602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2"/>
      <c r="E6" s="103"/>
      <c r="F6" s="104"/>
      <c r="G6" s="105">
        <f ca="1">IFERROR(NOW()-F6,"-")</f>
        <v>45978.150834490742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45978.150834490742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45978.150834490742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45978.150834490742</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41" t="str">
        <f>IFERROR(VLOOKUP(D10,DB!A:K,11,0),"")</f>
        <v/>
      </c>
      <c r="C10" s="18"/>
      <c r="D10" s="18"/>
      <c r="E10" s="103"/>
      <c r="F10" s="104"/>
      <c r="G10" s="105">
        <f ca="1">IFERROR(NOW()-F10,"-")</f>
        <v>45978.150834490742</v>
      </c>
      <c r="H10" s="104"/>
      <c r="I10" s="141" t="str">
        <f>IFERROR(VLOOKUP(D10,DB!A:F,6,0),"")</f>
        <v/>
      </c>
      <c r="J10" s="141" t="str">
        <f>IFERROR(VLOOKUP(D10,DB!A:G,7,0),"")</f>
        <v/>
      </c>
      <c r="K10" s="19"/>
      <c r="L10" s="141"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41" t="str">
        <f>IFERROR(VLOOKUP(D11,DB!A:K,11,0),"")</f>
        <v/>
      </c>
      <c r="C11" s="18"/>
      <c r="D11" s="18"/>
      <c r="E11" s="103"/>
      <c r="F11" s="104"/>
      <c r="G11" s="105">
        <f ca="1">IFERROR(NOW()-F11,"-")</f>
        <v>45978.150834490742</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45978.150834490742</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45978.150834490742</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45978.150834490742</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45978.150834490742</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45978.150834490742</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45978.150834490742</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45978.150834490742</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45978.150834490742</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45978.150834490742</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45978.150834490742</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45978.150834490742</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45978.150834490742</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45978.150834490742</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45978.150834490742</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45978.150834490742</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45978.150834490742</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45978.150834490742</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45978.150834490742</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45978.150834490742</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45978.150834490742</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45978.150834490742</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45978.150834490742</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45978.150834490742</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45978.150834490742</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45978.150834490742</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45978.150834490742</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45978.150834490742</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45978.150834490742</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45978.150834490742</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45978.150834490742</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45978.150834490742</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45978.150834490742</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45978.150834490742</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45978.150834490742</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45978.150834490742</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45978.150834490742</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45978.150834490742</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45978.150834490742</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45978.150834490742</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45978.150834490742</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45978.150834490742</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45978.150834490742</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45978.150834490742</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45978.150834490742</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45978.150834490742</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45978.150834490742</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45978.150834490742</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45978.150834490742</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45978.150834490742</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45978.150834490742</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45978.150834490742</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45978.150834490742</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45978.150834490742</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45978.150834490742</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45978.150834490742</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45978.150834490742</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45978.150834490742</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45978.150834490742</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45978.150834490742</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45978.150834490742</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45978.150834490742</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45978.150834490742</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45978.150834490742</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45978.150834490742</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45978.150834490742</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45978.150834490742</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45978.150834490742</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45978.150834490742</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45978.150834490742</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45978.150834490742</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45978.150834490742</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45978.150834490742</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45978.150834490742</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45978.150834490742</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45978.150834490742</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45978.150834490742</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45978.150834490742</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45978.150834490742</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45978.150834490742</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45978.150834490742</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45978.150834490742</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45978.150834490742</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45978.150834490742</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45978.150834490742</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45978.150834490742</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45978.150834490742</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45978.150834490742</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45978.150834490742</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45978.150834490742</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45978.150834490742</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45978.150834490742</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45978.150834490742</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45978.150834490742</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45978.150834490742</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45978.150834490742</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45978.150834490742</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45978.150834490742</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45978.150834490742</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45978.150834490742</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45978.150834490742</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45978.150834490742</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45978.150834490742</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45978.150834490742</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45978.150834490742</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45978.150834490742</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45978.150834490742</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45978.150834490742</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45978.150834490742</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45978.150834490742</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45978.150834490742</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45978.150834490742</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45978.150834490742</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45978.150834490742</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45978.150834490742</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45978.150834490742</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45978.150834490742</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45978.150834490742</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45978.150834490742</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45978.150834490742</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45978.150834490742</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45978.150834490742</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45978.150834490742</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45978.150834490742</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45978.150834490742</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45978.150834490742</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45978.150834490742</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45978.150834490742</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45978.150834490742</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45978.150834490742</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45978.150834490742</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45978.150834490742</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45978.150834490742</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45978.150834490742</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45978.150834490742</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45978.150834490742</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45978.150834490742</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45978.150834490742</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45978.150834490742</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45978.150834490742</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45978.150834490742</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45978.150834490742</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45978.150834490742</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45978.150834490742</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45978.150834490742</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45978.150834490742</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45978.150834490742</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45978.150834490742</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45978.150834490742</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45978.150834490742</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45978.150834490742</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45978.150834490742</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45978.150834490742</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45978.150834490742</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45978.150834490742</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45978.150834490742</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45978.150834490742</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45978.150834490742</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45978.150834490742</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45978.150834490742</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45978.150834490742</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45978.150834490742</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45978.150834490742</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45978.150834490742</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45978.150834490742</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45978.150834490742</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45978.150834490742</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45978.150834490742</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45978.150834490742</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45978.150834490742</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45978.150834490742</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45978.150834490742</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45978.150834490742</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45978.150834490742</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45978.150834490742</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45978.150834490742</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45978.150834490742</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45978.150834490742</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45978.150834490742</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45978.150834490742</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45978.150834490742</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45978.150834490742</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45978.150834490742</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45978.150834490742</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45978.150834490742</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45978.150834490742</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45978.150834490742</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45978.150834490742</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45978.150834490742</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45978.150834490742</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45978.150834490742</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45978.150834490742</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45978.150834490742</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45978.150834490742</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45978.150834490742</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45978.150834490742</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45978.150834490742</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45978.150834490742</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45978.150834490742</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45978.150834490742</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45978.150834490742</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45978.150834490742</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45978.150834490742</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45978.150834490742</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45978.150834490742</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45978.150834490742</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45978.150834490742</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45978.150834490742</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45978.150834490742</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45978.150834490742</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45978.150834490742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45978.150834490742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45978.150834490742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45978.150834490742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45978.150834490742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45978.150834490742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45978.150834490742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45978.150834490742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45978.150834490742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45978.150834490742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45978.150834490742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45978.150834490742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45978.150834490742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45978.150834490742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45978.150834490742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45978.150834490742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45978.150834490742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45978.150834490742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45978.150834490742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45978.150834490742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45978.150834490742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45978.150834490742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45978.150834490742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45978.150834490742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45978.150834490742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45978.150834490742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45978.150834490742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45978.150834490742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45978.150834490742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45978.150834490742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45978.150834490742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45978.150834490742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45978.150834490742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45978.150834490742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45978.150834490742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45978.150834490742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45978.150834490742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45978.150834490742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45978.150834490742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45978.150834490742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45978.150834490742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45978.150834490742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45978.150834490742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45978.150834490742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45978.150834490742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45978.150834490742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45978.150834490742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45978.150834490742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45978.150834490742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45978.150834490742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45978.150834490742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45978.150834490742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45978.150834490742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45978.150834490742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45978.150834490742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45978.150834490742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45978.150834490742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45978.150834490742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45978.150834490742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45978.150834490742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45978.150834490742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45978.150834490742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45978.150834490742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45978.150834490742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45978.150834490742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45978.150834490742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45978.150834490742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45978.150834490742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45978.150834490742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45978.150834490742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45978.150834490742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45978.150834490742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45978.150834490742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45978.150834490742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45978.150834490742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45978.150834490742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45978.150834490742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45978.150834490742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45978.150834490742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45978.150834490742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45978.150834490742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45978.150834490742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45978.150834490742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45978.150834490742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45978.150834490742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45978.150834490742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45978.150834490742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45978.150834490742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45978.150834490742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45978.150834490742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45978.150834490742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45978.150834490742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45978.150834490742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45978.150834490742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45978.150834490742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45978.150834490742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45978.150834490742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45978.150834490742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45978.150834490742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45978.150834490742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45978.150834490742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45978.150834490742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45978.150834490742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45978.150834490742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45978.150834490742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45978.150834490742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45978.150834490742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45978.150834490742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45978.150834490742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45978.150834490742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45978.150834490742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45978.150834490742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45978.150834490742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45978.150834490742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45978.150834490742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45978.150834490742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45978.150834490742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45978.150834490742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45978.150834490742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45978.150834490742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45978.150834490742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45978.150834490742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45978.150834490742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45978.150834490742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45978.150834490742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45978.150834490742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45978.150834490742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45978.150834490742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45978.150834490742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45978.150834490742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45978.150834490742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45978.150834490742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45978.150834490742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45978.150834490742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45978.150834490742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45978.150834490742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45978.150834490742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45978.150834490742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45978.150834490742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45978.150834490742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45978.150834490742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45978.150834490742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45978.150834490742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45978.150834490742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45978.150834490742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45978.150834490742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45978.150834490742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45978.150834490742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45978.150834490742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45978.150834490742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45978.150834490742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45978.150834490742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45978.150834490742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45978.150834490742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45978.150834490742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45978.150834490742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45978.150834490742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45978.150834490742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45978.150834490742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45978.150834490742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45978.150834490742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45978.150834490742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45978.150834490742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45978.150834490742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45978.150834490742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45978.150834490742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45978.150834490742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45978.150834490742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45978.150834490742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45978.150834490742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45978.150834490742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45978.150834490742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45978.150834490742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45978.150834490742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45978.150834490742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45978.150834490742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45978.150834490742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45978.150834490742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45978.150834490742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45978.150834490742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45978.150834490742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45978.150834490742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45978.150834490742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45978.150834490742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45978.150834490742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45978.150834490742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45978.150834490742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45978.150834490742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45978.150834490742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45978.150834490742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45978.150834490742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45978.150834490742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45978.150834490742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45978.150834490742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45978.150834490742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45978.150834490742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45978.150834490742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45978.150834490742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45978.150834490742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45978.150834490742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45978.150834490742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45978.150834490742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45978.150834490742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45978.150834490742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45978.150834490742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45978.150834490742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45978.150834490742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45978.150834490742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45978.150834490742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45978.150834490742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45978.150834490742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45978.150834490742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45978.150834490742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45978.150834490742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45978.150834490742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45978.150834490742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45978.150834490742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45978.150834490742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45978.150834490742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45978.150834490742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45978.150834490742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45978.150834490742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45978.150834490742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45978.150834490742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45978.150834490742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45978.150834490742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45978.150834490742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45978.150834490742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45978.150834490742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45978.150834490742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45978.150834490742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45978.150834490742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45978.150834490742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45978.150834490742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45978.150834490742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45978.150834490742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45978.150834490742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45978.150834490742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45978.150834490742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45978.150834490742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45978.150834490742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45978.150834490742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45978.150834490742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45978.150834490742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45978.150834490742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45978.150834490742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45978.150834490742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45978.150834490742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45978.150834490742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45978.150834490742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45978.150834490742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45978.150834490742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45978.150834490742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45978.150834490742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45978.150834490742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45978.150834490742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45978.150834490742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45978.150834490742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45978.150834490742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45978.150834490742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45978.150834490742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45978.150834490742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45978.150834490742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45978.150834490742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45978.150834490742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45978.150834490742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45978.150834490742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45978.150834490742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45978.150834490742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45978.150834490742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45978.150834490742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45978.150834490742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45978.150834490742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45978.150834490742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45978.150834490742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45978.150834490742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45978.150834490742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45978.150834490742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45978.150834490742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45978.150834490742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45978.150834490742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45978.150834490742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45978.150834490742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45978.150834490742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45978.150834490742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45978.150834490742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45978.150834490742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45978.150834490742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45978.150834490742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45978.150834490742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45978.150834490742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45978.150834490742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45978.150834490742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45978.150834490742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45978.150834490742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45978.150834490742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45978.150834490742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45978.150834490742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45978.150834490742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45978.150834490742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45978.150834490742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45978.150834490742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45978.150834490742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45978.150834490742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45978.150834490742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45978.150834490742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45978.150834490742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45978.150834490742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45978.150834490742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45978.150834490742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45978.150834490742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45978.150834490742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45978.150834490742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45978.150834490742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45978.150834490742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45978.150834490742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45978.150834490742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45978.150834490742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45978.150834490742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45978.150834490742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45978.150834490742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45978.150834490742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45978.150834490742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45978.150834490742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45978.150834490742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45978.150834490742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45978.150834490742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45978.150834490742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45978.150834490742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45978.150834490742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45978.150834490742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45978.150834490742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45978.150834490742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45978.150834490742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45978.150834490742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45978.150834490742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45978.150834490742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45978.150834490742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45978.150834490742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45978.150834490742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45978.150834490742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45978.150834490742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45978.150834490742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45978.150834490742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45978.150834490742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45978.150834490742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45978.150834490742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45978.150834490742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45978.150834490742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45978.150834490742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45978.150834490742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45978.150834490742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45978.150834490742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45978.150834490742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45978.150834490742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45978.150834490742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45978.150834490742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45978.150834490742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45978.150834490742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45978.150834490742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45978.150834490742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45978.150834490742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45978.150834490742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45978.150834490742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45978.150834490742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45978.150834490742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45978.150834490742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45978.150834490742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45978.150834490742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45978.150834490742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45978.150834490742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45978.150834490742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45978.150834490742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45978.150834490742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45978.150834490742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45978.150834490742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45978.150834490742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45978.150834490742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45978.150834490742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45978.150834490742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45978.150834490742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45978.150834490742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45978.150834490742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45978.150834490742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45978.150834490742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45978.150834490742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45978.150834490742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45978.150834490742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45978.150834490742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45978.150834490742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45978.150834490742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45978.150834490742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45978.150834490742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45978.150834490742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45978.150834490742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45978.150834490742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45978.150834490742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45978.150834490742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45978.150834490742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45978.150834490742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45978.150834490742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45978.150834490742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45978.150834490742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45978.150834490742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45978.150834490742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45978.150834490742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45978.150834490742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45978.150834490742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45978.150834490742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45978.150834490742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45978.150834490742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45978.150834490742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45978.150834490742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45978.150834490742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45978.150834490742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45978.150834490742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45978.150834490742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45978.150834490742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45978.150834490742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45978.150834490742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45978.150834490742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45978.150834490742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45978.150834490742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45978.150834490742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45978.150834490742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45978.150834490742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45978.150834490742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45978.150834490742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45978.150834490742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45978.150834490742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45978.150834490742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45978.150834490742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45978.150834490742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45978.150834490742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45978.150834490742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45978.150834490742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45978.150834490742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45978.150834490742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45978.150834490742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45978.150834490742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45978.150834490742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45978.150834490742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45978.150834490742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45978.150834490742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45978.150834490742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45978.150834490742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45978.150834490742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45978.150834490742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45978.150834490742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45978.150834490742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45978.150834490742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45978.150834490742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45978.150834490742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45978.150834490742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45978.150834490742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45978.150834490742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45978.150834490742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45978.150834490742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45978.150834490742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45978.150834490742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45978.150834490742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45978.150834490742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45978.150834490742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45978.150834490742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45978.150834490742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45978.150834490742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45978.150834490742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45978.150834490742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45978.150834490742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45978.150834490742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45978.150834490742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45978.150834490742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45978.150834490742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45978.150834490742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45978.150834490742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45978.150834490742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45978.150834490742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45978.150834490742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45978.150834490742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45978.150834490742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45978.150834490742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45978.150834490742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45978.150834490742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45978.150834490742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45978.150834490742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45978.150834490742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45978.150834490742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45978.150834490742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45978.150834490742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45978.150834490742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45978.150834490742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45978.150834490742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45978.150834490742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45978.150834490742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45978.150834490742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45978.150834490742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45978.150834490742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45978.150834490742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45978.150834490742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45978.150834490742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45978.150834490742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45978.150834490742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45978.150834490742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45978.150834490742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45978.150834490742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45978.150834490742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45978.150834490742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45978.150834490742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45978.150834490742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45978.150834490742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45978.150834490742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45978.150834490742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45978.150834490742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45978.150834490742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45978.150834490742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45978.150834490742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45978.150834490742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45978.150834490742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45978.150834490742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45978.150834490742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45978.150834490742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45978.150834490742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45978.150834490742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45978.150834490742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45978.150834490742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45978.150834490742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45978.150834490742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45978.150834490742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45978.150834490742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45978.150834490742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45978.150834490742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45978.150834490742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45978.150834490742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45978.150834490742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45978.150834490742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45978.150834490742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45978.150834490742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45978.150834490742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45978.150834490742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45978.150834490742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45978.150834490742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45978.150834490742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45978.150834490742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45978.150834490742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45978.150834490742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45978.150834490742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45978.150834490742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45978.150834490742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45978.150834490742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45978.150834490742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45978.150834490742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45978.150834490742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45978.150834490742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45978.150834490742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45978.150834490742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45978.150834490742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45978.150834490742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45978.150834490742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45978.150834490742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45978.150834490742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45978.150834490742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45978.150834490742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45978.150834490742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45978.150834490742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45978.150834490742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45978.150834490742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45978.150834490742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45978.150834490742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45978.150834490742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45978.150834490742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45978.150834490742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45978.150834490742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45978.150834490742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45978.150834490742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45978.150834490742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45978.150834490742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45978.150834490742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45978.150834490742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45978.150834490742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45978.150834490742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45978.150834490742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45978.150834490742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45978.150834490742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45978.150834490742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45978.150834490742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45978.150834490742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45978.150834490742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45978.150834490742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45978.150834490742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45978.150834490742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45978.150834490742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45978.150834490742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45978.150834490742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45978.150834490742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45978.150834490742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45978.150834490742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45978.150834490742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45978.150834490742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45978.150834490742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45978.150834490742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45978.150834490742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45978.150834490742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45978.150834490742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45978.150834490742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45978.150834490742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45978.150834490742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45978.150834490742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45978.150834490742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45978.150834490742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45978.150834490742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45978.150834490742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45978.150834490742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45978.150834490742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45978.150834490742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45978.150834490742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45978.150834490742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45978.150834490742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45978.150834490742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45978.150834490742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45978.150834490742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45978.150834490742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45978.150834490742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45978.150834490742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45978.150834490742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45978.150834490742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45978.150834490742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45978.150834490742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45978.150834490742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45978.150834490742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45978.150834490742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45978.150834490742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45978.150834490742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45978.150834490742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45978.150834490742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45978.150834490742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45978.150834490742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45978.150834490742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45978.150834490742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45978.150834490742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45978.150834490742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45978.150834490742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45978.150834490742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45978.150834490742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45978.150834490742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45978.150834490742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45978.150834490742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45978.150834490742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45978.150834490742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45978.150834490742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45978.150834490742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45978.150834490742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45978.150834490742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45978.150834490742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45978.150834490742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45978.150834490742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45978.150834490742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45978.150834490742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45978.150834490742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45978.150834490742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45978.150834490742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45978.150834490742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45978.150834490742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45978.150834490742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45978.150834490742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45978.150834490742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45978.150834490742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45978.150834490742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45978.150834490742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45978.150834490742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45978.150834490742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45978.150834490742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45978.150834490742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45978.150834490742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45978.150834490742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45978.150834490742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45978.150834490742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45978.150834490742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45978.150834490742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45978.150834490742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45978.150834490742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45978.150834490742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45978.150834490742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45978.150834490742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45978.150834490742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45978.150834490742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45978.150834490742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45978.150834490742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45978.150834490742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45978.150834490742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45978.150834490742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45978.150834490742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45978.150834490742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45978.150834490742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45978.150834490742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45978.150834490742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45978.150834490742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45978.150834490742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45978.150834490742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45978.150834490742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45978.150834490742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45978.150834490742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45978.150834490742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45978.150834490742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45978.150834490742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45978.150834490742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45978.150834490742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45978.150834490742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45978.150834490742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45978.150834490742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45978.150834490742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45978.150834490742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45978.150834490742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45978.150834490742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45978.150834490742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45978.150834490742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45978.150834490742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45978.150834490742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45978.150834490742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45978.150834490742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45978.150834490742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45978.150834490742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45978.150834490742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45978.150834490742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45978.150834490742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45978.150834490742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45978.150834490742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45978.150834490742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45978.150834490742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45978.150834490742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45978.150834490742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45978.150834490742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45978.150834490742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45978.150834490742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45978.150834490742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45978.150834490742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45978.150834490742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45978.150834490742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45978.150834490742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45978.150834490742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45978.150834490742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45978.150834490742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45978.150834490742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45978.150834490742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45978.150834490742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45978.150834490742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45978.150834490742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45978.150834490742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45978.150834490742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45978.150834490742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45978.150834490742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45978.150834490742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45978.150834490742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45978.150834490742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45978.150834490742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45978.150834490742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45978.150834490742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45978.150834490742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45978.150834490742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45978.150834490742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45978.150834490742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45978.150834490742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45978.150834490742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45978.150834490742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45978.150834490742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45978.150834490742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45978.150834490742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45978.150834490742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45978.150834490742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45978.150834490742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45978.150834490742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45978.150834490742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45978.150834490742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45978.150834490742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45978.150834490742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45978.150834490742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45978.150834490742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45978.150834490742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45978.150834490742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45978.150834490742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45978.150834490742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45978.150834490742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45978.150834490742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45978.150834490742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45978.150834490742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45978.150834490742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45978.150834490742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45978.150834490742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45978.150834490742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45978.150834490742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45978.150834490742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45978.150834490742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45978.150834490742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45978.150834490742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45978.150834490742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45978.150834490742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45978.150834490742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45978.150834490742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45978.150834490742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45978.150834490742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45978.150834490742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45978.150834490742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45978.150834490742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45978.150834490742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45978.150834490742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45978.150834490742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45978.150834490742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45978.150834490742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45978.150834490742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45978.150834490742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45978.150834490742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45978.150834490742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45978.150834490742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45978.150834490742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45978.150834490742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45978.150834490742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45978.150834490742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45978.150834490742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45978.150834490742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45978.150834490742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45978.150834490742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45978.150834490742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45978.150834490742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45978.150834490742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45978.150834490742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45978.150834490742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45978.150834490742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45978.150834490742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45978.150834490742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45978.150834490742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45978.150834490742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45978.150834490742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45978.150834490742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45978.150834490742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45978.150834490742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45978.150834490742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45978.150834490742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45978.150834490742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45978.150834490742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45978.150834490742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45978.150834490742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45978.150834490742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45978.150834490742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45978.150834490742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45978.150834490742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45978.150834490742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45978.150834490742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45978.150834490742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45978.150834490742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45978.150834490742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45978.150834490742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45978.150834490742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45978.150834490742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45978.150834490742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45978.150834490742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45978.150834490742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45978.150834490742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45978.150834490742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45978.150834490742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45978.150834490742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45978.150834490742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45978.150834490742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45978.150834490742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45978.150834490742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45978.150834490742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45978.150834490742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45978.150834490742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45978.150834490742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45978.150834490742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45978.150834490742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45978.150834490742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45978.150834490742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45978.150834490742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45978.150834490742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45978.150834490742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45978.150834490742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45978.150834490742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45978.150834490742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45978.150834490742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45978.150834490742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45978.150834490742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45978.150834490742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45978.150834490742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45978.150834490742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45978.150834490742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45978.150834490742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45978.150834490742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45978.150834490742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45978.150834490742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45978.150834490742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45978.150834490742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45978.150834490742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45978.150834490742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45978.150834490742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45978.150834490742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45978.150834490742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45978.150834490742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45978.150834490742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45978.150834490742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45978.150834490742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45978.150834490742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45978.150834490742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45978.150834490742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45978.150834490742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45978.150834490742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45978.150834490742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45978.150834490742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45978.150834490742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45978.150834490742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45978.150834490742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45978.150834490742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45978.150834490742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45978.150834490742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45978.150834490742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45978.150834490742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45978.150834490742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45978.150834490742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45978.150834490742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45978.150834490742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45978.150834490742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45978.150834490742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45978.150834490742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45978.150834490742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45978.150834490742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45978.150834490742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45978.150834490742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45978.150834490742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45978.150834490742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45978.150834490742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45978.150834490742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45978.150834490742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45978.150834490742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45978.150834490742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45978.150834490742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45978.150834490742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45978.150834490742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45978.150834490742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45978.150834490742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45978.150834490742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45978.150834490742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45978.150834490742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45978.150834490742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45978.150834490742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45978.150834490742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45978.150834490742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45978.150834490742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45978.150834490742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45978.150834490742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45978.150834490742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45978.150834490742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45978.150834490742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45978.150834490742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45978.150834490742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45978.150834490742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45978.150834490742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45978.150834490742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45978.150834490742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45978.150834490742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45978.150834490742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45978.150834490742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45978.150834490742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45978.150834490742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45978.150834490742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45978.150834490742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45978.150834490742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45978.150834490742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45978.150834490742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45978.150834490742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45978.150834490742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45978.150834490742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45978.150834490742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45978.150834490742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45978.150834490742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45978.150834490742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45978.150834490742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45978.150834490742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45978.150834490742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45978.150834490742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45978.150834490742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45978.150834490742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45978.150834490742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45978.150834490742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45978.150834490742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45978.150834490742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45978.150834490742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45978.150834490742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45978.150834490742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45978.150834490742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45978.150834490742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45978.150834490742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45978.150834490742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45978.150834490742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45978.150834490742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45978.150834490742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274.67011689814535</v>
      </c>
      <c r="H2" s="96">
        <v>45703.474768518521</v>
      </c>
      <c r="I2" s="96" t="str">
        <f>IFERROR(VLOOKUP(D2,DB!A:F,6,0),"")</f>
        <v>SCECO</v>
      </c>
      <c r="J2" s="96" t="str">
        <f>IFERROR(VLOOKUP(D2,DB!A:G,7,0),"")</f>
        <v>Dead</v>
      </c>
      <c r="K2" s="98" t="s">
        <v>39110</v>
      </c>
      <c r="L2" s="92" t="str">
        <f>IFERROR(VLOOKUP(D2,DB!A:I,9,0),"")</f>
        <v>Latis</v>
      </c>
    </row>
    <row r="3" spans="1:16" ht="15" customHeight="1">
      <c r="A3" s="116" t="s">
        <v>39111</v>
      </c>
      <c r="B3" s="116" t="str">
        <f>IFERROR(VLOOKUP(D3,DB!A:K,11,0),"")</f>
        <v>R4</v>
      </c>
      <c r="C3" s="94">
        <v>1</v>
      </c>
      <c r="D3" s="92" t="s">
        <v>32412</v>
      </c>
      <c r="E3" s="95" t="s">
        <v>39021</v>
      </c>
      <c r="F3" s="96">
        <v>45978.083333333336</v>
      </c>
      <c r="G3" s="97">
        <f ca="1">IFERROR(NOW()-F3,"")</f>
        <v>6.7501157405786216E-2</v>
      </c>
      <c r="H3" s="96">
        <v>45978.077615740738</v>
      </c>
      <c r="I3" s="116" t="str">
        <f>IFERROR(VLOOKUP(D3,DB!A:F,6,0),"")</f>
        <v>SCECO</v>
      </c>
      <c r="J3" s="116" t="str">
        <f>IFERROR(VLOOKUP(D3,DB!A:G,7,0),"")</f>
        <v>Dead</v>
      </c>
      <c r="K3" s="98" t="s">
        <v>39112</v>
      </c>
      <c r="L3" s="92" t="str">
        <f>IFERROR(VLOOKUP(D3,DB!A:I,9,0),"")</f>
        <v>Latis</v>
      </c>
    </row>
    <row r="4" spans="1:16" ht="15" customHeight="1">
      <c r="A4" s="116"/>
      <c r="B4" s="116" t="str">
        <f>IFERROR(VLOOKUP(D4,DB!A:K,11,0),"")</f>
        <v/>
      </c>
      <c r="C4" s="94"/>
      <c r="D4" s="92"/>
      <c r="E4" s="95"/>
      <c r="F4" s="96"/>
      <c r="G4" s="97">
        <f ca="1">IFERROR(NOW()-F4,"")</f>
        <v>45978.150834490742</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45978.150834490742</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45978.150834490742</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45978.150834490742</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45978.150834490742</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45978.150834490742</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45978.150834490742</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45978.150834490742</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45978.150834490742</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45978.150834490742</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45978.150834490742</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45978.150834490742</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45978.150834490742</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45978.150834490742</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45978.150834490742</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45978.150834490742</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45978.150834490742</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45978.150834490742</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45978.150834490742</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45978.150834490742</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45978.150834490742</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45978.150834490742</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45978.150834490742</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45978.150834490742</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45978.150834490742</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45978.150834490742</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45978.150834490742</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45978.150834490742</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45978.150834490742</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45978.150834490742</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45978.150834490742</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45978.150834490742</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45978.150834490742</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45978.150834490742</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45978.150834490742</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45978.150834490742</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45978.150834490742</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45978.150834490742</v>
      </c>
      <c r="H41" s="96"/>
      <c r="I41" s="116" t="str">
        <f>IFERROR(VLOOKUP(D41,DB!A:F,6,0),"")</f>
        <v/>
      </c>
      <c r="J41" s="116" t="str">
        <f>IFERROR(VLOOKUP(D41,DB!A:G,7,0),"")</f>
        <v/>
      </c>
      <c r="K41" s="98"/>
      <c r="L41" s="92"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workbookViewId="0">
      <selection activeCell="F6" sqref="F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86.318774305553234</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09">
        <f t="shared" ref="G3" ca="1" si="0">IFERROR(NOW()-F3,"")</f>
        <v>51.961957175924908</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39100</v>
      </c>
      <c r="F4" s="111">
        <v>45948.661111111112</v>
      </c>
      <c r="G4" s="112">
        <f t="shared" ref="G4" ca="1" si="1">IFERROR(NOW()-F4,"")</f>
        <v>29.48972337962914</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1" ca="1" si="2">IFERROR(NOW()-F5,"")</f>
        <v>0.63603125000372529</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45978.150834490742</v>
      </c>
      <c r="H6" s="110"/>
      <c r="I6" s="110" t="str">
        <f>IFERROR(VLOOKUP(D6,DB!A:F,6,0),"")</f>
        <v/>
      </c>
      <c r="J6" s="110" t="str">
        <f>IFERROR(VLOOKUP(D6,DB!A:G,7,0),"")</f>
        <v/>
      </c>
      <c r="K6" s="110"/>
      <c r="L6" s="110" t="str">
        <f>IFERROR(VLOOKUP(D6,DB!A:I,9,0),"")</f>
        <v/>
      </c>
    </row>
    <row r="7" spans="1:13">
      <c r="A7" s="110"/>
      <c r="B7" s="110" t="str">
        <f>IFERROR(VLOOKUP(D7,DB!A:K,11,0),"")</f>
        <v/>
      </c>
      <c r="C7" s="110"/>
      <c r="D7"/>
      <c r="E7" s="110"/>
      <c r="F7" s="110"/>
      <c r="G7" s="112">
        <f t="shared" ca="1" si="2"/>
        <v>45978.150834490742</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45978.150834490742</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45978.150834490742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45978.150834490742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45978.150834490742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45978.150834490742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45978.150834490742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45978.150834490742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45978.150834490742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45978.150834490742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45978.150834490742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45978.150834490742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45978.150834490742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45978.150834490742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45978.150834490742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45978.150834490742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45978.150834490742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45978.150834490742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45978.150834490742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45978.150834490742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45978.150834490742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45978.150834490742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45978.150834490742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45978.150834490742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45978.150834490742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45978.150834490742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45978.150834490742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45978.150834490742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45978.150834490742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45978.150834490742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45978.150834490742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45978.150834490742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45978.150834490742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45978.150834490742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45978.150834490742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45978.150834490742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45978.150834490742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45978.150834490742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45978.150834490742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45978.150834490742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45978.150834490742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45978.150834490742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45978.150834490742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45978.150834490742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45978.150834490742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45978.150834490742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45978.150834490742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45978.150834490742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45978.150834490742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45978.150834490742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45978.150834490742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45978.150834490742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45978.150834490742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45978.150834490742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45978.150834490742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45978.150834490742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45978.150834490742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45978.150834490742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45978.150834490742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45978.150834490742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45978.150834490742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45978.150834490742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45978.150834490742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45978.150834490742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45978.150834490742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45978.150834490742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45978.150834490742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45978.150834490742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45978.150834490742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45978.150834490742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45978.150834490742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45978.150834490742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45978.150834490742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45978.150834490742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45978.150834490742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45978.150834490742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45978.150834490742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45978.150834490742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45978.150834490742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45978.150834490742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45978.150834490742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45978.150834490742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45978.150834490742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45978.150834490742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45978.150834490742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45978.150834490742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45978.150834490742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45978.150834490742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45978.150834490742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45978.150834490742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45978.150834490742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45978.150834490742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45978.150834490742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45978.150834490742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45978.150834490742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45978.150834490742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45978.150834490742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45978.150834490742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45978.150834490742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45978.150834490742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45978.150834490742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45978.150834490742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45978.150834490742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45978.150834490742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45978.150834490742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45978.150834490742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45978.150834490742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45978.150834490742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45978.150834490742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45978.150834490742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45978.150834490742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45978.150834490742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45978.150834490742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45978.150834490742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45978.150834490742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45978.150834490742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45978.150834490742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45978.150834490742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45978.150834490742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45978.150834490742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45978.150834490742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45978.150834490742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45978.150834490742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45978.150834490742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45978.150834490742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45978.150834490742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45978.150834490742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45978.150834490742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45978.150834490742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45978.150834490742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45978.150834490742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45978.150834490742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45978.150834490742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45978.150834490742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45978.150834490742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45978.150834490742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45978.150834490742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45978.150834490742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45978.150834490742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45978.150834490742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45978.150834490742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45978.150834490742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45978.150834490742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45978.150834490742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45978.150834490742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45978.150834490742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45978.150834490742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45978.150834490742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45978.150834490742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45978.150834490742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45978.150834490742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45978.150834490742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45978.150834490742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45978.150834490742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45978.150834490742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45978.150834490742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45978.150834490742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45978.150834490742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45978.150834490742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45978.150834490742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45978.150834490742</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45978.150834490742</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2" ca="1" si="0">IFERROR(NOW()-F2,"-")</f>
        <v>0.32530208333628252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0.22474652777600568</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3</v>
      </c>
      <c r="D4" s="122" t="s">
        <v>38936</v>
      </c>
      <c r="E4" s="110" t="s">
        <v>39021</v>
      </c>
      <c r="F4" s="124">
        <v>45978.14130787037</v>
      </c>
      <c r="G4" s="105">
        <f t="shared" ca="1" si="0"/>
        <v>9.5266203716164455E-3</v>
      </c>
      <c r="H4" s="124">
        <v>45978.132685185185</v>
      </c>
      <c r="I4" s="122" t="str">
        <f>IFERROR(VLOOKUP(D4,DB!A:F,6,0),"")</f>
        <v>SCECO+STB</v>
      </c>
      <c r="J4" s="122" t="str">
        <f>IFERROR(VLOOKUP(D4,DB!A:G,7,0),"")</f>
        <v>Good</v>
      </c>
      <c r="K4" s="125" t="s">
        <v>39126</v>
      </c>
      <c r="L4" s="126" t="str">
        <f>IFERROR(VLOOKUP(D4,DB!A:I,9,0),"")</f>
        <v>Latis</v>
      </c>
    </row>
    <row r="5" spans="1:16382" ht="31.5" customHeight="1">
      <c r="A5" s="121"/>
      <c r="B5" s="122" t="str">
        <f>IFERROR(VLOOKUP(D5,DB!A:K,11,0),"")</f>
        <v/>
      </c>
      <c r="C5" s="123"/>
      <c r="D5" s="122"/>
      <c r="E5" s="110"/>
      <c r="F5" s="124"/>
      <c r="G5" s="105">
        <f t="shared" ca="1" si="0"/>
        <v>45978.150834490742</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45978.150834490742</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45978.150834490742</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45978.150834490742</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45978.150834490742</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45978.150834490742</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45978.150834490742</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45978.150834490742</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45978.150834490742</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45978.150834490742</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45978.150834490742</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45978.150834490742</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45978.150834490742</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45978.150834490742</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45978.150834490742</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45978.150834490742</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45978.150834490742</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45978.150834490742</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45978.150834490742</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45978.150834490742</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45978.150834490742</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45978.150834490742</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45978.150834490742</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45978.150834490742</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45978.150834490742</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45978.150834490742</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45978.150834490742</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45978.150834490742</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45978.150834490742</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45978.150834490742</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45978.150834490742</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45978.150834490742</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45978.150834490742</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45978.150834490742</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45978.150834490742</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45978.150834490742</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45978.150834490742</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45978.150834490742</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45978.150834490742</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45978.150834490742</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45978.150834490742</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45978.150834490742</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45978.150834490742</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45978.150834490742</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45978.150834490742</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45978.150834490742</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45978.150834490742</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45978.150834490742</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45978.150834490742</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45978.150834490742</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45978.150834490742</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45978.150834490742</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45978.150834490742</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45978.150834490742</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45978.150834490742</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45978.150834490742</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45978.150834490742</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45978.150834490742</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ref="G63:G96" ca="1" si="1">IFERROR(NOW()-F63,"-")</f>
        <v>45978.150834490742</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45978.150834490742</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45978.150834490742</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45978.150834490742</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45978.150834490742</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45978.150834490742</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45978.150834490742</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45978.150834490742</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45978.150834490742</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45978.150834490742</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45978.150834490742</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45978.150834490742</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45978.150834490742</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45978.150834490742</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45978.150834490742</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45978.150834490742</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45978.150834490742</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45978.150834490742</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45978.150834490742</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45978.150834490742</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45978.150834490742</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45978.150834490742</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45978.150834490742</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45978.150834490742</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45978.150834490742</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45978.150834490742</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45978.150834490742</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45978.150834490742</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45978.150834490742</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45978.150834490742</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45978.150834490742</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45978.150834490742</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45978.150834490742</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45978.150834490742</v>
      </c>
      <c r="H96" s="124"/>
      <c r="I96" s="122" t="str">
        <f>IFERROR(VLOOKUP(D96,DB!A:F,6,0),"")</f>
        <v/>
      </c>
      <c r="J96" s="122" t="str">
        <f>IFERROR(VLOOKUP(D96,DB!A:G,7,0),"")</f>
        <v/>
      </c>
      <c r="K96" s="125"/>
      <c r="L96" s="126" t="str">
        <f>IFERROR(VLOOKUP(D96,DB!A:I,9,0),"")</f>
        <v/>
      </c>
    </row>
  </sheetData>
  <dataValidations count="2">
    <dataValidation allowBlank="1" showInputMessage="1" showErrorMessage="1" sqref="E1" xr:uid="{9E1BC488-8814-4F8A-8DBE-742B3278AB71}"/>
    <dataValidation type="list" allowBlank="1" showInputMessage="1" showErrorMessage="1" sqref="E2:E9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2025-11-17T00:39:16Z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