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58" documentId="13_ncr:1_{F6CB121F-512D-4AA6-A0C1-0FB36C537598}" xr6:coauthVersionLast="47" xr6:coauthVersionMax="47" xr10:uidLastSave="{7A7F219D-D2FE-4881-B92F-71BB7737D0A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B12" i="6"/>
  <c r="G2" i="6"/>
  <c r="G3" i="6"/>
  <c r="G4" i="6"/>
  <c r="G5" i="6"/>
  <c r="G6" i="6"/>
  <c r="G7" i="6"/>
  <c r="G8" i="6"/>
  <c r="G9" i="6"/>
  <c r="G10" i="6"/>
  <c r="G11" i="6"/>
  <c r="G12" i="6"/>
  <c r="I2" i="6"/>
  <c r="I3" i="6"/>
  <c r="I4" i="6"/>
  <c r="I5" i="6"/>
  <c r="I6" i="6"/>
  <c r="I7" i="6"/>
  <c r="I8" i="6"/>
  <c r="I9" i="6"/>
  <c r="I10" i="6"/>
  <c r="I11" i="6"/>
  <c r="I12" i="6"/>
  <c r="J2" i="6"/>
  <c r="J3" i="6"/>
  <c r="J4" i="6"/>
  <c r="J5" i="6"/>
  <c r="J6" i="6"/>
  <c r="J7" i="6"/>
  <c r="J8" i="6"/>
  <c r="J9" i="6"/>
  <c r="J10" i="6"/>
  <c r="J11" i="6"/>
  <c r="J12" i="6"/>
  <c r="L2" i="6"/>
  <c r="L3" i="6"/>
  <c r="L4" i="6"/>
  <c r="L5" i="6"/>
  <c r="L6" i="6"/>
  <c r="L7" i="6"/>
  <c r="L8" i="6"/>
  <c r="L9" i="6"/>
  <c r="L10" i="6"/>
  <c r="L11" i="6"/>
  <c r="L1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<sst xmlns="http://schemas.openxmlformats.org/spreadsheetml/2006/main" count="180281" uniqueCount="39126">
  <si>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</si>
  <si>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</si>
  <si>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</si>
  <si>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</si>
  <si>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</si>
  <si>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</si>
  <si>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</si>
  <si>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</si>
  <si>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</si>
  <si>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</si>
  <si>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</si>
  <si>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</si>
  <si>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</si>
  <si>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</si>
  <si>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</si>
  <si>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</si>
  <si>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</si>
  <si>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</si>
  <si>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</si>
  <si>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</si>
  <si>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</si>
  <si>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</si>
  <si>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</si>
  <si>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</si>
  <si>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</si>
  <si>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</si>
  <si>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</si>
  <si>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</si>
  <si>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</si>
  <si>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</si>
  <si>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</si>
  <si>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</si>
  <si>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</si>
  <si>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</si>
  <si>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</si>
  <si>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</si>
  <si>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</si>
  <si>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</si>
  <si>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</si>
  <si>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</si>
  <si>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</si>
  <si>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</si>
  <si>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</si>
  <si>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</si>
  <si>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</si>
  <si>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</si>
  <si>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</si>
  <si>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</si>
  <si>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</si>
  <si>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</si>
  <si>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</si>
  <si>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</si>
  <si>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</si>
  <si>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</si>
  <si>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</si>
  <si>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</si>
  <si>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</si>
  <si>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</si>
  <si>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</si>
  <si>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</si>
  <si>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</si>
  <si>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</si>
  <si>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</si>
  <si>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</si>
  <si>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</si>
  <si>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</si>
  <si>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</si>
  <si>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</si>
  <si>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</si>
  <si>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</si>
  <si>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</si>
  <si>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</si>
  <si>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</si>
  <si>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</si>
  <si>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</si>
  <si>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</si>
  <si>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</si>
  <si>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</si>
  <si>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</si>
  <si>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</si>
  <si>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</si>
  <si>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</si>
  <si>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</si>
  <si>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</si>
  <si>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</si>
  <si>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</si>
  <si>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</si>
  <si>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</si>
  <si>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</si>
  <si>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</si>
  <si>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</si>
  <si>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</si>
  <si>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</si>
  <si>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</si>
  <si>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</si>
  <si>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</si>
  <si>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</si>
  <si>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</si>
  <si>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</si>
  <si>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</si>
  <si>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</si>
  <si>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</si>
  <si>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</si>
  <si>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</si>
  <si>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</si>
  <si>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</si>
  <si>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</si>
  <si>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</si>
  <si>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</si>
  <si>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</si>
  <si>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</si>
  <si>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</si>
  <si>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</si>
  <si>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</si>
  <si>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</si>
  <si>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</si>
  <si>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</si>
  <si>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</si>
  <si>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</si>
  <si>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</si>
  <si>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</si>
  <si>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</si>
  <si>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</si>
  <si>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</si>
  <si>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</si>
  <si>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</si>
  <si>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</si>
  <si>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</si>
  <si>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</si>
  <si>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</si>
  <si>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</si>
  <si>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</si>
  <si>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</si>
  <si>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</si>
  <si>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</si>
  <si>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</si>
  <si>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</si>
  <si>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</si>
  <si>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</si>
  <si>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</si>
  <si>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</si>
  <si>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</si>
  <si>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</si>
  <si>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</si>
  <si>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</si>
  <si>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</si>
  <si>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</si>
  <si>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</si>
  <si>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</si>
  <si>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</si>
  <si>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</si>
  <si>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</si>
  <si>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</si>
  <si>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</si>
  <si>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</si>
  <si>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</si>
  <si>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</si>
  <si>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</si>
  <si>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</si>
  <si>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</si>
  <si>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</si>
  <si>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</si>
  <si>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</si>
  <si>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</si>
  <si>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</si>
  <si>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</si>
  <si>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</si>
  <si>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</si>
  <si>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</si>
  <si>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</si>
  <si>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</si>
  <si>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</si>
  <si>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</si>
  <si>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</si>
  <si>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</si>
  <si>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</si>
  <si>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</si>
  <si>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</si>
  <si>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</si>
  <si>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</si>
  <si>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</si>
  <si>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</si>
  <si>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</si>
  <si>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</si>
  <si>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</si>
  <si>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</si>
  <si>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</si>
  <si>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</si>
  <si>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</si>
  <si>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</si>
  <si>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</si>
  <si>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</si>
  <si>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</si>
  <si>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</si>
  <si>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</si>
  <si>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</si>
  <si>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</si>
  <si>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</si>
  <si>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</si>
  <si>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</si>
  <si>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</si>
  <si>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</si>
  <si>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</si>
  <si>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</si>
  <si>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</si>
  <si>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</si>
  <si>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</si>
  <si>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</si>
  <si>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</si>
  <si>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</si>
  <si>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</si>
  <si>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</si>
  <si>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</si>
  <si>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</si>
  <si>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</si>
  <si>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</si>
  <si>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</si>
  <si>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</si>
  <si>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</si>
  <si>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</si>
  <si>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</si>
  <si>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</si>
  <si>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</si>
  <si>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</si>
  <si>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</si>
  <si>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</si>
  <si>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</si>
  <si>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</si>
  <si>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</si>
  <si>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</si>
  <si>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</si>
  <si>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</si>
  <si>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</si>
  <si>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</si>
  <si>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</si>
  <si>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</si>
  <si>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</si>
  <si>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</si>
  <si>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</si>
  <si>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</si>
  <si>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</si>
  <si>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</si>
  <si>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</si>
  <si>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</si>
  <si>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</si>
  <si>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</si>
  <si>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</si>
  <si>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</si>
  <si>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</si>
  <si>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</si>
  <si>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</si>
  <si>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</si>
  <si>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</si>
  <si>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</si>
  <si>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</si>
  <si>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</si>
  <si>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</si>
  <si>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</si>
  <si>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</si>
  <si>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</si>
  <si>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</si>
  <si>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</si>
  <si>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</si>
  <si>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</si>
  <si>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</si>
  <si>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</si>
  <si>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</si>
  <si>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</si>
  <si>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</si>
  <si>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</si>
  <si>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</si>
  <si>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</si>
  <si>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</si>
  <si>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</si>
  <si>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</si>
  <si>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</si>
  <si>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</si>
  <si>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</si>
  <si>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</si>
  <si>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</si>
  <si>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</si>
  <si>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</si>
  <si>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</si>
  <si>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</si>
  <si>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</si>
  <si>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</si>
  <si>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</si>
  <si>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</si>
  <si>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</si>
  <si>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</si>
  <si>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</si>
  <si>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</si>
  <si>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</si>
  <si>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</si>
  <si>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</si>
  <si>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</si>
  <si>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</si>
  <si>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</si>
  <si>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</si>
  <si>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</si>
  <si>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</si>
  <si>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</si>
  <si>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</si>
  <si>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</si>
  <si>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</si>
  <si>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</si>
  <si>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</si>
  <si>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</si>
  <si>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</si>
  <si>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</si>
  <si>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</si>
  <si>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</si>
  <si>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</si>
  <si>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</si>
  <si>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</si>
  <si>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</si>
  <si>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</si>
  <si>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</si>
  <si>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</si>
  <si>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</si>
  <si>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</si>
  <si>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</si>
  <si>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</si>
  <si>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</si>
  <si>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</si>
  <si>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</si>
  <si>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</si>
  <si>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</si>
  <si>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</si>
  <si>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</si>
  <si>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</si>
  <si>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</si>
  <si>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</si>
  <si>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</si>
  <si>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</si>
  <si>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</si>
  <si>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</si>
  <si>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</si>
  <si>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</si>
  <si>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</si>
  <si>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</si>
  <si>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</si>
  <si>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</si>
  <si>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</si>
  <si>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</si>
  <si>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</si>
  <si>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</si>
  <si>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</si>
  <si>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</si>
  <si>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</si>
  <si>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</si>
  <si>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</si>
  <si>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</si>
  <si>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</si>
  <si>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</si>
  <si>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</si>
  <si>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</si>
  <si>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</si>
  <si>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</si>
  <si>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</si>
  <si>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</si>
  <si>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</si>
  <si>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</si>
  <si>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</si>
  <si>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</si>
  <si>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</si>
  <si>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</si>
  <si>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</si>
  <si>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</si>
  <si>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</si>
  <si>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</si>
  <si>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</si>
  <si>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</si>
  <si>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</si>
  <si>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</si>
  <si>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</si>
  <si>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</si>
  <si>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</si>
  <si>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</si>
  <si>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</si>
  <si>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</si>
  <si>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</si>
  <si>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</si>
  <si>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</si>
  <si>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</si>
  <si>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</si>
  <si>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</si>
  <si>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</si>
  <si>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</si>
  <si>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</si>
  <si>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</si>
  <si>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</si>
  <si>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</si>
  <si>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</si>
  <si>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</si>
  <si>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</si>
  <si>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</si>
  <si>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</si>
  <si>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</si>
  <si>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</si>
  <si>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</si>
  <si>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</si>
  <si>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</si>
  <si>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</si>
  <si>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</si>
  <si>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</si>
  <si>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</si>
  <si>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</si>
  <si>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</si>
  <si>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</si>
  <si>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</si>
  <si>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</si>
  <si>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</si>
  <si>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</si>
  <si>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</si>
  <si>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</si>
  <si>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</si>
  <si>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</si>
  <si>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</si>
  <si>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</si>
  <si>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</si>
  <si>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</si>
  <si>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</si>
  <si>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</si>
  <si>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</si>
  <si>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</si>
  <si>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</si>
  <si>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</si>
  <si>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</si>
  <si>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</si>
  <si>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</si>
  <si>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</si>
  <si>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</si>
  <si>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</si>
  <si>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</si>
  <si>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</si>
  <si>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</si>
  <si>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</si>
  <si>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</si>
  <si>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</si>
  <si>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</si>
  <si>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</si>
  <si>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</si>
  <si>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</si>
  <si>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</si>
  <si>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</si>
  <si>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</si>
  <si>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</si>
  <si>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</si>
  <si>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</si>
  <si>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</si>
  <si>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</si>
  <si>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</si>
  <si>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</si>
  <si>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</si>
  <si>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</si>
  <si>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</si>
  <si>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</si>
  <si>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</si>
  <si>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</si>
  <si>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</si>
  <si>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</si>
  <si>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</si>
  <si>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</si>
  <si>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</si>
  <si>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</si>
  <si>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</si>
  <si>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</si>
  <si>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</si>
  <si>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</si>
  <si>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</si>
  <si>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</si>
  <si>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</si>
  <si>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</si>
  <si>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</si>
  <si>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</si>
  <si>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</si>
  <si>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</si>
  <si>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</si>
  <si>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</si>
  <si>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</si>
  <si>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</si>
  <si>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</si>
  <si>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</si>
  <si>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</si>
  <si>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</si>
  <si>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</si>
  <si>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</si>
  <si>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</si>
  <si>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</si>
  <si>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</si>
  <si>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</si>
  <si>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</si>
  <si>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</si>
  <si>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</si>
  <si>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</si>
  <si>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</si>
  <si>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</si>
  <si>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</si>
  <si>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</si>
  <si>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</si>
  <si>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</si>
  <si>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</si>
  <si>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</si>
  <si>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</si>
  <si>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</si>
  <si>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</si>
  <si>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</si>
  <si>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</si>
  <si>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</si>
  <si>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</si>
  <si>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</si>
  <si>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</si>
  <si>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</si>
  <si>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</si>
  <si>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</si>
  <si>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</si>
  <si>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</si>
  <si>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</si>
  <si>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</si>
  <si>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</si>
  <si>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</si>
  <si>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</si>
  <si>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</si>
  <si>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</si>
  <si>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</si>
  <si>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</si>
  <si>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</si>
  <si>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</si>
  <si>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</si>
  <si>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</si>
  <si>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</si>
  <si>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</si>
  <si>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</si>
  <si>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</si>
  <si>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</si>
  <si>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</si>
  <si>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</si>
  <si>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</si>
  <si>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</si>
  <si>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</si>
  <si>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</si>
  <si>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</si>
  <si>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</si>
  <si>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</si>
  <si>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</si>
  <si>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</si>
  <si>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</si>
  <si>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</si>
  <si>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</si>
  <si>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</si>
  <si>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</si>
  <si>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</si>
  <si>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</si>
  <si>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</si>
  <si>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</si>
  <si>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</si>
  <si>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</si>
  <si>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</si>
  <si>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</si>
  <si>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</si>
  <si>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</si>
  <si>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</si>
  <si>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</si>
  <si>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</si>
  <si>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</si>
  <si>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</si>
  <si>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</si>
  <si>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</si>
  <si>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</si>
  <si>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</si>
  <si>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</si>
  <si>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</si>
  <si>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</si>
  <si>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</si>
  <si>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</si>
  <si>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</si>
  <si>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</si>
  <si>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</si>
  <si>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</si>
  <si>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</si>
  <si>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</si>
  <si>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</si>
  <si>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</si>
  <si>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</si>
  <si>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</si>
  <si>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</si>
  <si>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</si>
  <si>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</si>
  <si>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</si>
  <si>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</si>
  <si>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</si>
  <si>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</si>
  <si>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</si>
  <si>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</si>
  <si>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</si>
  <si>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</si>
  <si>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</si>
  <si>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</si>
  <si>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</si>
  <si>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</si>
  <si>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</si>
  <si>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</si>
  <si>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</si>
  <si>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</si>
  <si>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</si>
  <si>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</si>
  <si>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</si>
  <si>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</si>
  <si>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</si>
  <si>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</si>
  <si>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</si>
  <si>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</si>
  <si>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</si>
  <si>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</si>
  <si>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</si>
  <si>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</si>
  <si>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</si>
  <si>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</si>
  <si>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</si>
  <si>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</si>
  <si>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</si>
  <si>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</si>
  <si>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</si>
  <si>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</si>
  <si>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</si>
  <si>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</si>
  <si>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</si>
  <si>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</si>
  <si>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</si>
  <si>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</si>
  <si>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</si>
  <si>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</si>
  <si>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</si>
  <si>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</si>
  <si>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</si>
  <si>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</si>
  <si>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</si>
  <si>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</si>
  <si>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</si>
  <si>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</si>
  <si>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</si>
  <si>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</si>
  <si>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</si>
  <si>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</si>
  <si>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</si>
  <si>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</si>
  <si>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</si>
  <si>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</si>
  <si>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</si>
  <si>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</si>
  <si>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</si>
  <si>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</si>
  <si>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</si>
  <si>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</si>
  <si>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</si>
  <si>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</si>
  <si>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</si>
  <si>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</si>
  <si>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</si>
  <si>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</si>
  <si>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</si>
  <si>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</si>
  <si>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</si>
  <si>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</si>
  <si>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</si>
  <si>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</si>
  <si>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</si>
  <si>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</si>
  <si>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</si>
  <si>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</si>
  <si>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</si>
  <si>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</si>
  <si>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</si>
  <si>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</si>
  <si>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</si>
  <si>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</si>
  <si>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</si>
  <si>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</si>
  <si>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</si>
  <si>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</si>
  <si>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</si>
  <si>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</si>
  <si>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</si>
  <si>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</si>
  <si>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</si>
  <si>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</si>
  <si>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</si>
  <si>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</si>
  <si>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</si>
  <si>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</si>
  <si>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</si>
  <si>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</si>
  <si>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</si>
  <si>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</si>
  <si>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</si>
  <si>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</si>
  <si>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</si>
  <si>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</si>
  <si>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</si>
  <si>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</si>
  <si>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</si>
  <si>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</si>
  <si>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</si>
  <si>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</si>
  <si>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</si>
  <si>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</si>
  <si>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</si>
  <si>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</si>
  <si>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</si>
  <si>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</si>
  <si>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</si>
  <si>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</si>
  <si>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</si>
  <si>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</si>
  <si>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</si>
  <si>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</si>
  <si>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</si>
  <si>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</si>
  <si>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</si>
  <si>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</si>
  <si>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</si>
  <si>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</si>
  <si>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</si>
  <si>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</si>
  <si>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</si>
  <si>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</si>
  <si>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</si>
  <si>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</si>
  <si>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</si>
  <si>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</si>
  <si>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</si>
  <si>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</si>
  <si>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</si>
  <si>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</si>
  <si>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</si>
  <si>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</si>
  <si>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</si>
  <si>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</si>
  <si>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</si>
  <si>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</si>
  <si>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</si>
  <si>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</si>
  <si>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</si>
  <si>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</si>
  <si>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</si>
  <si>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</si>
  <si>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</si>
  <si>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</si>
  <si>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</si>
  <si>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</si>
  <si>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</si>
  <si>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</si>
  <si>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</si>
  <si>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</si>
  <si>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</si>
  <si>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</si>
  <si>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</si>
  <si>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</si>
  <si>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</si>
  <si>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</si>
  <si>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</si>
  <si>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</si>
  <si>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</si>
  <si>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</si>
  <si>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</si>
  <si>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</si>
  <si>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</si>
  <si>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</si>
  <si>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</si>
  <si>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</si>
  <si>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</si>
  <si>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</si>
  <si>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</si>
  <si>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</si>
  <si>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</si>
  <si>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</si>
  <si>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</si>
  <si>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</si>
  <si>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</si>
  <si>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</si>
  <si>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</si>
  <si>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</si>
  <si>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</si>
  <si>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</si>
  <si>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</si>
  <si>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</si>
  <si>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</si>
  <si>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</si>
  <si>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</si>
  <si>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</si>
  <si>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</si>
  <si>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</si>
  <si>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</si>
  <si>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</si>
  <si>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</si>
  <si>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</si>
  <si>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</si>
  <si>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</si>
  <si>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</si>
  <si>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</si>
  <si>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</si>
  <si>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</si>
  <si>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</si>
  <si>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</si>
  <si>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</si>
  <si>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</si>
  <si>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</si>
  <si>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</si>
  <si>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</si>
  <si>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</si>
  <si>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</si>
  <si>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</si>
  <si>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</si>
  <si>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</si>
  <si>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</si>
  <si>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</si>
  <si>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</si>
  <si>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</si>
  <si>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</si>
  <si>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</si>
  <si>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</si>
  <si>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</si>
  <si>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</si>
  <si>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</si>
  <si>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</si>
  <si>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</si>
  <si>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</si>
  <si>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</si>
  <si>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</si>
  <si>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</si>
  <si>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</si>
  <si>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</si>
  <si>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</si>
  <si>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</si>
  <si>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</si>
  <si>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</si>
  <si>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</si>
  <si>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</si>
  <si>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</si>
  <si>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</si>
  <si>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</si>
  <si>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</si>
  <si>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</si>
  <si>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</si>
  <si>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</si>
  <si>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</si>
  <si>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</si>
  <si>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</si>
  <si>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</si>
  <si>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</si>
  <si>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</si>
  <si>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</si>
  <si>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</si>
  <si>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</si>
  <si>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</si>
  <si>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</si>
  <si>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</si>
  <si>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</si>
  <si>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</si>
  <si>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</si>
  <si>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</si>
  <si>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</si>
  <si>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</si>
  <si>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</si>
  <si>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</si>
  <si>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</si>
  <si>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</si>
  <si>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</si>
  <si>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</si>
  <si>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</si>
  <si>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</si>
  <si>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</si>
  <si>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</si>
  <si>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</si>
  <si>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</si>
  <si>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</si>
  <si>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</si>
  <si>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</si>
  <si>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</si>
  <si>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</si>
  <si>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</si>
  <si>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</si>
  <si>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</si>
  <si>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</si>
  <si>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</si>
  <si>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</si>
  <si>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</si>
  <si>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</si>
  <si>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</si>
  <si>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</si>
  <si>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</si>
  <si>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</si>
  <si>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</si>
  <si>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</si>
  <si>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</si>
  <si>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</si>
  <si>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</si>
  <si>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</si>
  <si>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</si>
  <si>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</si>
  <si>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</si>
  <si>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</si>
  <si>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</si>
  <si>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</si>
  <si>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</si>
  <si>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</si>
  <si>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</si>
  <si>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</si>
  <si>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</si>
  <si>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</si>
  <si>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</si>
  <si>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</si>
  <si>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</si>
  <si>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</si>
  <si>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</si>
  <si>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</si>
  <si>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</si>
  <si>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</si>
  <si>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</si>
  <si>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</si>
  <si>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</si>
  <si>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</si>
  <si>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</si>
  <si>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</si>
  <si>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</si>
  <si>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</si>
  <si>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</si>
  <si>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</si>
  <si>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</si>
  <si>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</si>
  <si>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</si>
  <si>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</si>
  <si>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</si>
  <si>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</si>
  <si>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</si>
  <si>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</si>
  <si>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</si>
  <si>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</si>
  <si>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</si>
  <si>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</si>
  <si>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</si>
  <si>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</si>
  <si>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</si>
  <si>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</si>
  <si>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</si>
  <si>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</si>
  <si>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</si>
  <si>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</si>
  <si>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</si>
  <si>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</si>
  <si>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</si>
  <si>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</si>
  <si>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</si>
  <si>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</si>
  <si>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</si>
  <si>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</si>
  <si>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</si>
  <si>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</si>
  <si>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</si>
  <si>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</si>
  <si>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</si>
  <si>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</si>
  <si>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</si>
  <si>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</si>
  <si>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</si>
  <si>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</si>
  <si>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</si>
  <si>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</si>
  <si>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</si>
  <si>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</si>
  <si>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</si>
  <si>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</si>
  <si>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</si>
  <si>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</si>
  <si>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</si>
  <si>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</si>
  <si>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</si>
  <si>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</si>
  <si>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</si>
  <si>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</si>
  <si>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</si>
  <si>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</si>
  <si>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</si>
  <si>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</si>
  <si>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</si>
  <si>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</si>
  <si>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</si>
  <si>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</si>
  <si>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</si>
  <si>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</si>
  <si>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</si>
  <si>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</si>
  <si>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</si>
  <si>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</si>
  <si>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</si>
  <si>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</si>
  <si>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</si>
  <si>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</si>
  <si>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</si>
  <si>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</si>
  <si>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</si>
  <si>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</si>
  <si>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</si>
  <si>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</si>
  <si>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</si>
  <si>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</si>
  <si>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</si>
  <si>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</si>
  <si>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</si>
  <si>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</si>
  <si>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</si>
  <si>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</si>
  <si>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</si>
  <si>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</si>
  <si>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</si>
  <si>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</si>
  <si>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</si>
  <si>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</si>
  <si>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</si>
  <si>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</si>
  <si>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</si>
  <si>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</si>
  <si>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</si>
  <si>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</si>
  <si>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</si>
  <si>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</si>
  <si>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</si>
  <si>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</si>
  <si>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</si>
  <si>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</si>
  <si>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</si>
  <si>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</si>
  <si>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</si>
  <si>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</si>
  <si>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</si>
  <si>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</si>
  <si>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</si>
  <si>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</si>
  <si>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</si>
  <si>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</si>
  <si>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</si>
  <si>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</si>
  <si>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</si>
  <si>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</si>
  <si>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</si>
  <si>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</si>
  <si>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</si>
  <si>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</si>
  <si>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</si>
  <si>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</si>
  <si>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</si>
  <si>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</si>
  <si>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</si>
  <si>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</si>
  <si>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</si>
  <si>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</si>
  <si>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</si>
  <si>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</si>
  <si>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</si>
  <si>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</si>
  <si>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</si>
  <si>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</si>
  <si>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</si>
  <si>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</si>
  <si>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</si>
  <si>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</si>
  <si>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</si>
  <si>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</si>
  <si>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</si>
  <si>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</si>
  <si>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</si>
  <si>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</si>
  <si>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</si>
  <si>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</si>
  <si>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</si>
  <si>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</si>
  <si>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</si>
  <si>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</si>
  <si>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</si>
  <si>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</si>
  <si>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</si>
  <si>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</si>
  <si>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</si>
  <si>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</si>
  <si>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</si>
  <si>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</si>
  <si>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</si>
  <si>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</si>
  <si>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</si>
  <si>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</si>
  <si>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</si>
  <si>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</si>
  <si>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</si>
  <si>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</si>
  <si>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</si>
  <si>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</si>
  <si>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</si>
  <si>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</si>
  <si>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</si>
  <si>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</si>
  <si>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</si>
  <si>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</si>
  <si>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</si>
  <si>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</si>
  <si>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</si>
  <si>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</si>
  <si>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</si>
  <si>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</si>
  <si>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</si>
  <si>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</si>
  <si>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</si>
  <si>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</si>
  <si>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</si>
  <si>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</si>
  <si>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</si>
  <si>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</si>
  <si>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</si>
  <si>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</si>
  <si>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</si>
  <si>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</si>
  <si>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</si>
  <si>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</si>
  <si>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</si>
  <si>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</si>
  <si>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</si>
  <si>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</si>
  <si>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</si>
  <si>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</si>
  <si>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</si>
  <si>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</si>
  <si>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</si>
  <si>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</si>
  <si>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</si>
  <si>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</si>
  <si>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</si>
  <si>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</si>
  <si>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</si>
  <si>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</si>
  <si>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</si>
  <si>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</si>
  <si>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</si>
  <si>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</si>
  <si>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</si>
  <si>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</si>
  <si>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</si>
  <si>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</si>
  <si>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</si>
  <si>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</si>
  <si>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</si>
  <si>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</si>
  <si>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</si>
  <si>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</si>
  <si>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</si>
  <si>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</si>
  <si>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</si>
  <si>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</si>
  <si>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</si>
  <si>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</si>
  <si>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</si>
  <si>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</si>
  <si>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</si>
  <si>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</si>
  <si>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</si>
  <si>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</si>
  <si>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</si>
  <si>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</si>
  <si>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</si>
  <si>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</si>
  <si>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</si>
  <si>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</si>
  <si>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</si>
  <si>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</si>
  <si>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</si>
  <si>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</si>
  <si>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</si>
  <si>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</si>
  <si>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</si>
  <si>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</si>
  <si>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</si>
  <si>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</si>
  <si>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</si>
  <si>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</si>
  <si>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</si>
  <si>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</si>
  <si>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</si>
  <si>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</si>
  <si>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</si>
  <si>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</si>
  <si>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</si>
  <si>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</si>
  <si>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</si>
  <si>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</si>
  <si>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</si>
  <si>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</si>
  <si>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</si>
  <si>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</si>
  <si>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</si>
  <si>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</si>
  <si>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</si>
  <si>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</si>
  <si>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</si>
  <si>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</si>
  <si>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</si>
  <si>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</si>
  <si>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</si>
  <si>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</si>
  <si>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</si>
  <si>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</si>
  <si>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</si>
  <si>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</si>
  <si>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</si>
  <si>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</si>
  <si>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</si>
  <si>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</si>
  <si>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</si>
  <si>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</si>
  <si>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</si>
  <si>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</si>
  <si>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</si>
  <si>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</si>
  <si>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</si>
  <si>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</si>
  <si>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</si>
  <si>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</si>
  <si>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</si>
  <si>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</si>
  <si>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</si>
  <si>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</si>
  <si>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</si>
  <si>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</si>
  <si>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</si>
  <si>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</si>
  <si>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</si>
  <si>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</si>
  <si>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</si>
  <si>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</si>
  <si>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</si>
  <si>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</si>
  <si>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</si>
  <si>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</si>
  <si>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</si>
  <si>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</si>
  <si>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</si>
  <si>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</si>
  <si>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</si>
  <si>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</si>
  <si>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</si>
  <si>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</si>
  <si>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</si>
  <si>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</si>
  <si>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</si>
  <si>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</si>
  <si>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</si>
  <si>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</si>
  <si>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</si>
  <si>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</si>
  <si>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</si>
  <si>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</si>
  <si>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</si>
  <si>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</si>
  <si>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</si>
  <si>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</si>
  <si>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</si>
  <si>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</si>
  <si>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</si>
  <si>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</si>
  <si>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</si>
  <si>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</si>
  <si>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</si>
  <si>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</si>
  <si>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</si>
  <si>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</si>
  <si>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</si>
  <si>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</si>
  <si>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</si>
  <si>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</si>
  <si>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</si>
  <si>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</si>
  <si>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</si>
  <si>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</si>
  <si>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</si>
  <si>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</si>
  <si>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</si>
  <si>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</si>
  <si>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</si>
  <si>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</si>
  <si>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</si>
  <si>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</si>
  <si>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</si>
  <si>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</si>
  <si>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</si>
  <si>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</si>
  <si>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</si>
  <si>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</si>
  <si>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</si>
  <si>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</si>
  <si>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</si>
  <si>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</si>
  <si>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</si>
  <si>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</si>
  <si>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</si>
  <si>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</si>
  <si>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</si>
  <si>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</si>
  <si>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</si>
  <si>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</si>
  <si>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</si>
  <si>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</si>
  <si>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</si>
  <si>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</si>
  <si>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</si>
  <si>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</si>
  <si>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</si>
  <si>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</si>
  <si>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</si>
  <si>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</si>
  <si>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</si>
  <si>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</si>
  <si>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</si>
  <si>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</si>
  <si>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</si>
  <si>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</si>
  <si>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</si>
  <si>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</si>
  <si>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</si>
  <si>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</si>
  <si>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</si>
  <si>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</si>
  <si>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</si>
  <si>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</si>
  <si>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</si>
  <si>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</si>
  <si>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</si>
  <si>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</si>
  <si>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</si>
  <si>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</si>
  <si>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</si>
  <si>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</si>
  <si>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</si>
  <si>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</si>
  <si>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</si>
  <si>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</si>
  <si>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</si>
  <si>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</si>
  <si>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</si>
  <si>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</si>
  <si>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</si>
  <si>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</si>
  <si>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</si>
  <si>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</si>
  <si>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</si>
  <si>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</si>
  <si>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</si>
  <si>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</si>
  <si>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</si>
  <si>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</si>
  <si>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</si>
  <si>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</si>
  <si>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</si>
  <si>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</si>
  <si>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</si>
  <si>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</si>
  <si>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</si>
  <si>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</si>
  <si>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</si>
  <si>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</si>
  <si>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</si>
  <si>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</si>
  <si>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</si>
  <si>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</si>
  <si>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</si>
  <si>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</si>
  <si>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</si>
  <si>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</si>
  <si>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</si>
  <si>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</si>
  <si>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</si>
  <si>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</si>
  <si>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</si>
  <si>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</si>
  <si>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</si>
  <si>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</si>
  <si>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</si>
  <si>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</si>
  <si>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</si>
  <si>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</si>
  <si>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</si>
  <si>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</si>
  <si>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</si>
  <si>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</si>
  <si>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</si>
  <si>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</si>
  <si>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</si>
  <si>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</si>
  <si>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</si>
  <si>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</si>
  <si>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</si>
  <si>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</si>
  <si>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</si>
  <si>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</si>
  <si>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</si>
  <si>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</si>
  <si>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</si>
  <si>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</si>
  <si>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</si>
  <si>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</si>
  <si>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</si>
  <si>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</si>
  <si>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</si>
  <si>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</si>
  <si>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</si>
  <si>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</si>
  <si>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</si>
  <si>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</si>
  <si>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</si>
  <si>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</si>
  <si>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</si>
  <si>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</si>
  <si>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</si>
  <si>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</si>
  <si>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</si>
  <si>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</si>
  <si>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</si>
  <si>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</si>
  <si>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</si>
  <si>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</si>
  <si>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</si>
  <si>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</si>
  <si>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</si>
  <si>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</si>
  <si>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</si>
  <si>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</si>
  <si>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</si>
  <si>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</si>
  <si>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</si>
  <si>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</si>
  <si>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</si>
  <si>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</si>
  <si>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</si>
  <si>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</si>
  <si>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</si>
  <si>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</si>
  <si>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</si>
  <si>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</si>
  <si>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</si>
  <si>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</si>
  <si>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</si>
  <si>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</si>
  <si>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</si>
  <si>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</si>
  <si>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</si>
  <si>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</si>
  <si>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</si>
  <si>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</si>
  <si>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</si>
  <si>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</si>
  <si>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</si>
  <si>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</si>
  <si>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</si>
  <si>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</si>
  <si>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</si>
  <si>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</si>
  <si>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</si>
  <si>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</si>
  <si>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</si>
  <si>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</si>
  <si>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</si>
  <si>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</si>
  <si>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</si>
  <si>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</si>
  <si>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</si>
  <si>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</si>
  <si>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</si>
  <si>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</si>
  <si>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</si>
  <si>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</si>
  <si>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</si>
  <si>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</si>
  <si>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</si>
  <si>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</si>
  <si>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</si>
  <si>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</si>
  <si>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</si>
  <si>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</si>
  <si>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</si>
  <si>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</si>
  <si>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</si>
  <si>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</si>
  <si>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</si>
  <si>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</si>
  <si>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</si>
  <si>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</si>
  <si>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</si>
  <si>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</si>
  <si>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</si>
  <si>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</si>
  <si>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</si>
  <si>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</si>
  <si>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</si>
  <si>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</si>
  <si>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</si>
  <si>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</si>
  <si>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</si>
  <si>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</si>
  <si>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</si>
  <si>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</si>
  <si>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</si>
  <si>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</si>
  <si>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</si>
  <si>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</si>
  <si>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</si>
  <si>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</si>
  <si>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</si>
  <si>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</si>
  <si>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</si>
  <si>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</si>
  <si>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</si>
  <si>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</si>
  <si>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</si>
  <si>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</si>
  <si>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</si>
  <si>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</si>
  <si>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</si>
  <si>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</si>
  <si>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</si>
  <si>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</si>
  <si>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</si>
  <si>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</si>
  <si>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</si>
  <si>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</si>
  <si>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</si>
  <si>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</si>
  <si>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</si>
  <si>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</si>
  <si>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</si>
  <si>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</si>
  <si>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</si>
  <si>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</si>
  <si>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</si>
  <si>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</si>
  <si>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</si>
  <si>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</si>
  <si>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</si>
  <si>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</si>
  <si>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</si>
  <si>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</si>
  <si>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</si>
  <si>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</si>
  <si>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</si>
  <si>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</si>
  <si>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</si>
  <si>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</si>
  <si>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</si>
  <si>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</si>
  <si>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</si>
  <si>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</si>
  <si>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</si>
  <si>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</si>
  <si>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</si>
  <si>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</si>
  <si>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</si>
  <si>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</si>
  <si>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</si>
  <si>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</si>
  <si>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</si>
  <si>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</si>
  <si>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</si>
  <si>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</si>
  <si>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</si>
  <si>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</si>
  <si>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</si>
  <si>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</si>
  <si>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</si>
  <si>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</si>
  <si>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</si>
  <si>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</si>
  <si>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</si>
  <si>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</si>
  <si>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</si>
  <si>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</si>
  <si>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</si>
  <si>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</si>
  <si>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</si>
  <si>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</si>
  <si>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</si>
  <si>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</si>
  <si>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</si>
  <si>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</si>
  <si>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</si>
  <si>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</si>
  <si>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</si>
  <si>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</si>
  <si>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</si>
  <si>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</si>
  <si>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</si>
  <si>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</si>
  <si>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</si>
  <si>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</si>
  <si>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</si>
  <si>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</si>
  <si>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</si>
  <si>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</si>
  <si>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</si>
  <si>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</si>
  <si>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</si>
  <si>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</si>
  <si>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</si>
  <si>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</si>
  <si>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</si>
  <si>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</si>
  <si>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</si>
  <si>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</si>
  <si>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</si>
  <si>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</si>
  <si>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</si>
  <si>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</si>
  <si>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</si>
  <si>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</si>
  <si>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</si>
  <si>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</si>
  <si>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</si>
  <si>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</si>
  <si>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</si>
  <si>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</si>
  <si>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</si>
  <si>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</si>
  <si>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</si>
  <si>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</si>
  <si>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</si>
  <si>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</si>
  <si>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</si>
  <si>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</si>
  <si>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</si>
  <si>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</si>
  <si>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</si>
  <si>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</si>
  <si>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</si>
  <si>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</si>
  <si>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</si>
  <si>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</si>
  <si>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</si>
  <si>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</si>
  <si>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</si>
  <si>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</si>
  <si>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</si>
  <si>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</si>
  <si>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</si>
  <si>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</si>
  <si>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</si>
  <si>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</si>
  <si>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</si>
  <si>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</si>
  <si>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</si>
  <si>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</si>
  <si>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</si>
  <si>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</si>
  <si>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</si>
  <si>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</si>
  <si>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</si>
  <si>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</si>
  <si>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</si>
  <si>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</si>
  <si>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</si>
  <si>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</si>
  <si>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</si>
  <si>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</si>
  <si>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</si>
  <si>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</si>
  <si>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</si>
  <si>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</si>
  <si>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</si>
  <si>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</si>
  <si>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</si>
  <si>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</si>
  <si>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</si>
  <si>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</si>
  <si>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</si>
  <si>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</si>
  <si>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</si>
  <si>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</si>
  <si>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</si>
  <si>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</si>
  <si>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</si>
  <si>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</si>
  <si>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</si>
  <si>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</si>
  <si>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</si>
  <si>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</si>
  <si>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</si>
  <si>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</si>
  <si>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</si>
  <si>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</si>
  <si>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</si>
  <si>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</si>
  <si>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</si>
  <si>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</si>
  <si>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</si>
  <si>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</si>
  <si>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</si>
  <si>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</si>
  <si>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</si>
  <si>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</si>
  <si>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</si>
  <si>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</si>
  <si>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</si>
  <si>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</si>
  <si>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</si>
  <si>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</si>
  <si>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</si>
  <si>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</si>
  <si>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</si>
  <si>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</si>
  <si>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</si>
  <si>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</si>
  <si>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</si>
  <si>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</si>
  <si>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</si>
  <si>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</si>
  <si>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</si>
  <si>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</si>
  <si>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</si>
  <si>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</si>
  <si>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</si>
  <si>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</si>
  <si>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</si>
  <si>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</si>
  <si>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</si>
  <si>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</si>
  <si>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</si>
  <si>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</si>
  <si>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</si>
  <si>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</si>
  <si>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</si>
  <si>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</si>
  <si>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</si>
  <si>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</si>
  <si>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</si>
  <si>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</si>
  <si>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</si>
  <si>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</si>
  <si>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</si>
  <si>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</si>
  <si>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</si>
  <si>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</si>
  <si>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</si>
  <si>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</si>
  <si>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</si>
  <si>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</si>
  <si>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</si>
  <si>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</si>
  <si>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</si>
  <si>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</si>
  <si>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</si>
  <si>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</si>
  <si>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</si>
  <si>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</si>
  <si>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</si>
  <si>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</si>
  <si>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</si>
  <si>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</si>
  <si>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</si>
  <si>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</si>
  <si>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</si>
  <si>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</si>
  <si>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</si>
  <si>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</si>
  <si>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</si>
  <si>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</si>
  <si>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</si>
  <si>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</si>
  <si>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</si>
  <si>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</si>
  <si>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</si>
  <si>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</si>
  <si>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</si>
  <si>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</si>
  <si>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</si>
  <si>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</si>
  <si>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</si>
  <si>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</si>
  <si>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</si>
  <si>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</si>
  <si>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</si>
  <si>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</si>
  <si>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</si>
  <si>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</si>
  <si>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</si>
  <si>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</si>
  <si>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</si>
  <si>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</si>
  <si>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</si>
  <si>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</si>
  <si>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</si>
  <si>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</si>
  <si>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</si>
  <si>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</si>
  <si>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</si>
  <si>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</si>
  <si>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</si>
  <si>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</si>
  <si>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</si>
  <si>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</si>
  <si>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</si>
  <si>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</si>
  <si>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</si>
  <si>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</si>
  <si>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</si>
  <si>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</si>
  <si>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</si>
  <si>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</si>
  <si>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</si>
  <si>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</si>
  <si>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</si>
  <si>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</si>
  <si>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</si>
  <si>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</si>
  <si>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</si>
  <si>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</si>
  <si>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</si>
  <si>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</si>
  <si>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</si>
  <si>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</si>
  <si>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</si>
  <si>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</si>
  <si>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</si>
  <si>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</si>
  <si>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</si>
  <si>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</si>
  <si>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</si>
  <si>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</si>
  <si>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</si>
  <si>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</si>
  <si>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</si>
  <si>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</si>
  <si>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</si>
  <si>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</si>
  <si>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</si>
  <si>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</si>
  <si>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</si>
  <si>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</si>
  <si>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</si>
  <si>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</si>
  <si>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</si>
  <si>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</si>
  <si>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</si>
  <si>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</si>
  <si>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</si>
  <si>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</si>
  <si>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</si>
  <si>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</si>
  <si>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</si>
  <si>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</si>
  <si>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</si>
  <si>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</si>
  <si>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</si>
  <si>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</si>
  <si>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</si>
  <si>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</si>
  <si>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</si>
  <si>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</si>
  <si>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</si>
  <si>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</si>
  <si>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</si>
  <si>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</si>
  <si>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</si>
  <si>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</si>
  <si>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</si>
  <si>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</si>
  <si>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</si>
  <si>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</si>
  <si>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</si>
  <si>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</si>
  <si>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</si>
  <si>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</si>
  <si>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</si>
  <si>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</si>
  <si>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</si>
  <si>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</si>
  <si>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</si>
  <si>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</si>
  <si>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</si>
  <si>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</si>
  <si>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</si>
  <si>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</si>
  <si>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</si>
  <si>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</si>
  <si>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</si>
  <si>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</si>
  <si>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</si>
  <si>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</si>
  <si>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</si>
  <si>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</si>
  <si>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</si>
  <si>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</si>
  <si>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</si>
  <si>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</si>
  <si>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</si>
  <si>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</si>
  <si>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</si>
  <si>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</si>
  <si>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</si>
  <si>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</si>
  <si>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</si>
  <si>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</si>
  <si>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</si>
  <si>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</si>
  <si>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</si>
  <si>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</si>
  <si>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</si>
  <si>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</si>
  <si>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</si>
  <si>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</si>
  <si>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</si>
  <si>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</si>
  <si>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</si>
  <si>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</si>
  <si>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</si>
  <si>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</si>
  <si>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</si>
  <si>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</si>
  <si>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</si>
  <si>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</si>
  <si>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</si>
  <si>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</si>
  <si>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</si>
  <si>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</si>
  <si>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</si>
  <si>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</si>
  <si>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</si>
  <si>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</si>
  <si>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</si>
  <si>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</si>
  <si>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</si>
  <si>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</si>
  <si>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</si>
  <si>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</si>
  <si>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</si>
  <si>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</si>
  <si>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</si>
  <si>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</si>
  <si>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</si>
  <si>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</si>
  <si>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</si>
  <si>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</si>
  <si>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</si>
  <si>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</si>
  <si>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</si>
  <si>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</si>
  <si>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</si>
  <si>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</si>
  <si>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</si>
  <si>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</si>
  <si>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</si>
  <si>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</si>
  <si>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</si>
  <si>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</si>
  <si>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</si>
  <si>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</si>
  <si>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</si>
  <si>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</si>
  <si>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</si>
  <si>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</si>
  <si>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</si>
  <si>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</si>
  <si>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</si>
  <si>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</si>
  <si>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</si>
  <si>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</si>
  <si>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</si>
  <si>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</si>
  <si>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</si>
  <si>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</si>
  <si>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</si>
  <si>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</si>
  <si>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</si>
  <si>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</si>
  <si>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</si>
  <si>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</si>
  <si>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</si>
  <si>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</si>
  <si>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</si>
  <si>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</si>
  <si>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</si>
  <si>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</si>
  <si>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</si>
  <si>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</si>
  <si>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</si>
  <si>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</si>
  <si>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</si>
  <si>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</si>
  <si>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</si>
  <si>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</si>
  <si>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</si>
  <si>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</si>
  <si>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</si>
  <si>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</si>
  <si>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</si>
  <si>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</si>
  <si>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</si>
  <si>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</si>
  <si>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</si>
  <si>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</si>
  <si>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</si>
  <si>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</si>
  <si>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</si>
  <si>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</si>
  <si>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</si>
  <si>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</si>
  <si>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</si>
  <si>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</si>
  <si>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</si>
  <si>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</si>
  <si>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</si>
  <si>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</si>
  <si>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</si>
  <si>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</si>
  <si>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</si>
  <si>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</si>
  <si>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</si>
  <si>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</si>
  <si>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</si>
  <si>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</si>
  <si>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</si>
  <si>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</si>
  <si>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</si>
  <si>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</si>
  <si>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</si>
  <si>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</si>
  <si>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</si>
  <si>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</si>
  <si>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</si>
  <si>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</si>
  <si>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</si>
  <si>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</si>
  <si>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</si>
  <si>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</si>
  <si>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</si>
  <si>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</si>
  <si>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</si>
  <si>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</si>
  <si>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</si>
  <si>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</si>
  <si>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</si>
  <si>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</si>
  <si>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</si>
  <si>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</si>
  <si>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</si>
  <si>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</si>
  <si>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</si>
  <si>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</si>
  <si>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</si>
  <si>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</si>
  <si>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</si>
  <si>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</si>
  <si>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</si>
  <si>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</si>
  <si>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</si>
  <si>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</si>
  <si>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</si>
  <si>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</si>
  <si>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</si>
  <si>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</si>
  <si>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</si>
  <si>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</si>
  <si>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</si>
  <si>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</si>
  <si>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</si>
  <si>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</si>
  <si>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</si>
  <si>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</si>
  <si>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</si>
  <si>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</si>
  <si>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</si>
  <si>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</si>
  <si>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</si>
  <si>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</si>
  <si>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</si>
  <si>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</si>
  <si>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</si>
  <si>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</si>
  <si>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</si>
  <si>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</si>
  <si>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</si>
  <si>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</si>
  <si>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</si>
  <si>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</si>
  <si>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</si>
  <si>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</si>
  <si>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</si>
  <si>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</si>
  <si>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</si>
  <si>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</si>
  <si>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</si>
  <si>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</si>
  <si>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</si>
  <si>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</si>
  <si>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</si>
  <si>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</si>
  <si>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</si>
  <si>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</si>
  <si>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</si>
  <si>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</si>
  <si>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</si>
  <si>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</si>
  <si>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</si>
  <si>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</si>
  <si>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</si>
  <si>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</si>
  <si>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</si>
  <si>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</si>
  <si>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</si>
  <si>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</si>
  <si>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</si>
  <si>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</si>
  <si>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</si>
  <si>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</si>
  <si>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</si>
  <si>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</si>
  <si>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</si>
  <si>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</si>
  <si>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</si>
  <si>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</si>
  <si>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</si>
  <si>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</si>
  <si>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</si>
  <si>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</si>
  <si>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</si>
  <si>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</si>
  <si>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</si>
  <si>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</si>
  <si>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</si>
  <si>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</si>
  <si>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</si>
  <si>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</si>
  <si>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</si>
  <si>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</si>
  <si>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</si>
  <si>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</si>
  <si>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</si>
  <si>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</si>
  <si>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</si>
  <si>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</si>
  <si>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</si>
  <si>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</si>
  <si>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</si>
  <si>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</si>
  <si>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</si>
  <si>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</si>
  <si>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</si>
  <si>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</si>
  <si>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</si>
  <si>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</si>
  <si>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</si>
  <si>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</si>
  <si>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</si>
  <si>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</si>
  <si>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</si>
  <si>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</si>
  <si>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</si>
  <si>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</si>
  <si>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</si>
  <si>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</si>
  <si>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</si>
  <si>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</si>
  <si>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</si>
  <si>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</si>
  <si>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</si>
  <si>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</si>
  <si>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</si>
  <si>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</si>
  <si>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</si>
  <si>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</si>
  <si>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</si>
  <si>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</si>
  <si>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</si>
  <si>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</si>
  <si>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</si>
  <si>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</si>
  <si>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</si>
  <si>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</si>
  <si>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</si>
  <si>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</si>
  <si>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</si>
  <si>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</si>
  <si>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</si>
  <si>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</si>
  <si>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</si>
  <si>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</si>
  <si>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</si>
  <si>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</si>
  <si>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</si>
  <si>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</si>
  <si>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</si>
  <si>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</si>
  <si>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</si>
  <si>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</si>
  <si>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</si>
  <si>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</si>
  <si>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</si>
  <si>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</si>
  <si>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</si>
  <si>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</si>
  <si>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</si>
  <si>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</si>
  <si>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</si>
  <si>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</si>
  <si>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</si>
  <si>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</si>
  <si>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</si>
  <si>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</si>
  <si>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</si>
  <si>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</si>
  <si>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</si>
  <si>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</si>
  <si>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</si>
  <si>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</si>
  <si>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</si>
  <si>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</si>
  <si>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</si>
  <si>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</si>
  <si>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</si>
  <si>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</si>
  <si>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</si>
  <si>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</si>
  <si>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</si>
  <si>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</si>
  <si>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</si>
  <si>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</si>
  <si>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</si>
  <si>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</si>
  <si>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</si>
  <si>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</si>
  <si>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</si>
  <si>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</si>
  <si>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</si>
  <si>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</si>
  <si>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</si>
  <si>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</si>
  <si>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</si>
  <si>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</si>
  <si>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</si>
  <si>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</si>
  <si>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</si>
  <si>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</si>
  <si>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</si>
  <si>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</si>
  <si>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</si>
  <si>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</si>
  <si>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</si>
  <si>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</si>
  <si>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</si>
  <si>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</si>
  <si>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</si>
  <si>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</si>
  <si>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</si>
  <si>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</si>
  <si>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</si>
  <si>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</si>
  <si>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</si>
  <si>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</si>
  <si>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</si>
  <si>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</si>
  <si>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</si>
  <si>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</si>
  <si>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</si>
  <si>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</si>
  <si>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</si>
  <si>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</si>
  <si>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</si>
  <si>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</si>
  <si>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</si>
  <si>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</si>
  <si>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</si>
  <si>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</si>
  <si>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</si>
  <si>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</si>
  <si>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</si>
  <si>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</si>
  <si>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</si>
  <si>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</si>
  <si>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</si>
  <si>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</si>
  <si>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</si>
  <si>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</si>
  <si>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</si>
  <si>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</si>
  <si>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</si>
  <si>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</si>
  <si>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</si>
  <si>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</si>
  <si>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</si>
  <si>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</si>
  <si>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</si>
  <si>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</si>
  <si>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</si>
  <si>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</si>
  <si>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</si>
  <si>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</si>
  <si>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</si>
  <si>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</si>
  <si>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</si>
  <si>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</si>
  <si>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</si>
  <si>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</si>
  <si>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</si>
  <si>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</si>
  <si>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</si>
  <si>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</si>
  <si>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</si>
  <si>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</si>
  <si>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</si>
  <si>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</si>
  <si>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</si>
  <si>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</si>
  <si>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</si>
  <si>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</si>
  <si>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</si>
  <si>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</si>
  <si>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</si>
  <si>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</si>
  <si>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</si>
  <si>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</si>
  <si>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</si>
  <si>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</si>
  <si>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</si>
  <si>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</si>
  <si>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</si>
  <si>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</si>
  <si>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</si>
  <si>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</si>
  <si>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</si>
  <si>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</si>
  <si>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</si>
  <si>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</si>
  <si>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</si>
  <si>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</si>
  <si>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</si>
  <si>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</si>
  <si>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</si>
  <si>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</si>
  <si>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</si>
  <si>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</si>
  <si>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</si>
  <si>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</si>
  <si>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</si>
  <si>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</si>
  <si>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</si>
  <si>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</si>
  <si>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</si>
  <si>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</si>
  <si>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</si>
  <si>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</si>
  <si>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</si>
  <si>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</si>
  <si>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</si>
  <si>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</si>
  <si>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</si>
  <si>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</si>
  <si>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</si>
  <si>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</si>
  <si>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</si>
  <si>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</si>
  <si>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</si>
  <si>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</si>
  <si>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</si>
  <si>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</si>
  <si>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</si>
  <si>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</si>
  <si>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</si>
  <si>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</si>
  <si>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</si>
  <si>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</si>
  <si>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</si>
  <si>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</si>
  <si>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</si>
  <si>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</si>
  <si>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</si>
  <si>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</si>
  <si>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</si>
  <si>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</si>
  <si>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</si>
  <si>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</si>
  <si>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</si>
  <si>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</si>
  <si>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</si>
  <si>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</si>
  <si>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</si>
  <si>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</si>
  <si>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</si>
  <si>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</si>
  <si>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</si>
  <si>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</si>
  <si>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</si>
  <si>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</si>
  <si>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</si>
  <si>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</si>
  <si>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</si>
  <si>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</si>
  <si>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</si>
  <si>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</si>
  <si>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</si>
  <si>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</si>
  <si>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</si>
  <si>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</si>
  <si>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</si>
  <si>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</si>
  <si>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</si>
  <si>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</si>
  <si>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</si>
  <si>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</si>
  <si>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</si>
  <si>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</si>
  <si>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</si>
  <si>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</si>
  <si>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</si>
  <si>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</si>
  <si>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</si>
  <si>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</si>
  <si>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</si>
  <si>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</si>
  <si>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</si>
  <si>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</si>
  <si>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</si>
  <si>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</si>
  <si>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</si>
  <si>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</si>
  <si>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</si>
  <si>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</si>
  <si>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</si>
  <si>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</si>
  <si>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</si>
  <si>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</si>
  <si>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</si>
  <si>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</si>
  <si>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</si>
  <si>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</si>
  <si>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</si>
  <si>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</si>
  <si>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</si>
  <si>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</si>
  <si>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</si>
  <si>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</si>
  <si>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</si>
  <si>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</si>
  <si>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</si>
  <si>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</si>
  <si>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</si>
  <si>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</si>
  <si>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</si>
  <si>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</si>
  <si>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</si>
  <si>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</si>
  <si>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</si>
  <si>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</si>
  <si>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</si>
  <si>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</si>
  <si>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</si>
  <si>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</si>
  <si>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</si>
  <si>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</si>
  <si>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</si>
  <si>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</si>
  <si>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</si>
  <si>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</si>
  <si>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</si>
  <si>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</si>
  <si>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</si>
  <si>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</si>
  <si>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</si>
  <si>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</si>
  <si>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</si>
  <si>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</si>
  <si>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</si>
  <si>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</si>
  <si>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</si>
  <si>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</si>
  <si>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</si>
  <si>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</si>
  <si>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</si>
  <si>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</si>
  <si>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</si>
  <si>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</si>
  <si>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</si>
  <si>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</si>
  <si>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</si>
  <si>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</si>
  <si>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</si>
  <si>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</si>
  <si>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</si>
  <si>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</si>
  <si>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</si>
  <si>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</si>
  <si>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</si>
  <si>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</si>
  <si>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</si>
  <si>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</si>
  <si>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</si>
  <si>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</si>
  <si>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</si>
  <si>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</si>
  <si>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</si>
  <si>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</si>
  <si>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</si>
  <si>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</si>
  <si>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</si>
  <si>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</si>
  <si>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</si>
  <si>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</si>
  <si>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</si>
  <si>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</si>
  <si>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</si>
  <si>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</si>
  <si>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</si>
  <si>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</si>
  <si>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</si>
  <si>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</si>
  <si>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</si>
  <si>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</si>
  <si>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</si>
  <si>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</si>
  <si>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</si>
  <si>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</si>
  <si>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</si>
  <si>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</si>
  <si>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</si>
  <si>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</si>
  <si>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</si>
  <si>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</si>
  <si>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</si>
  <si>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</si>
  <si>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</si>
  <si>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</si>
  <si>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</si>
  <si>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</si>
  <si>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</si>
  <si>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</si>
  <si>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</si>
  <si>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</si>
  <si>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</si>
  <si>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</si>
  <si>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</si>
  <si>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</si>
  <si>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</si>
  <si>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</si>
  <si>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</si>
  <si>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</si>
  <si>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</si>
  <si>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</si>
  <si>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</si>
  <si>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</si>
  <si>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</si>
  <si>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</si>
  <si>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</si>
  <si>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</si>
  <si>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</si>
  <si>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</si>
  <si>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</si>
  <si>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</si>
  <si>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</si>
  <si>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</si>
  <si>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</si>
  <si>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</si>
  <si>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</si>
  <si>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</si>
  <si>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</si>
  <si>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</si>
  <si>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</si>
  <si>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</si>
  <si>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</si>
  <si>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</si>
  <si>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</si>
  <si>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</si>
  <si>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</si>
  <si>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</si>
  <si>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</si>
  <si>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</si>
  <si>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</si>
  <si>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</si>
  <si>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</si>
  <si>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</si>
  <si>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</si>
  <si>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</si>
  <si>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</si>
  <si>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</si>
  <si>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</si>
  <si>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</si>
  <si>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</si>
  <si>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</si>
  <si>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</si>
  <si>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</si>
  <si>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</si>
  <si>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</si>
  <si>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</si>
  <si>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</si>
  <si>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</si>
  <si>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</si>
  <si>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</si>
  <si>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</si>
  <si>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</si>
  <si>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</si>
  <si>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</si>
  <si>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</si>
  <si>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</si>
  <si>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</si>
  <si>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</si>
  <si>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</si>
  <si>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</si>
  <si>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</si>
  <si>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</si>
  <si>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</si>
  <si>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</si>
  <si>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</si>
  <si>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</si>
  <si>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</si>
  <si>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</si>
  <si>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</si>
  <si>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</si>
  <si>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</si>
  <si>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</si>
  <si>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</si>
  <si>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</si>
  <si>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</si>
  <si>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</si>
  <si>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</si>
  <si>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</si>
  <si>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</si>
  <si>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</si>
  <si>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</si>
  <si>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</si>
  <si>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</si>
  <si>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</si>
  <si>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</si>
  <si>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</si>
  <si>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</si>
  <si>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</si>
  <si>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</si>
  <si>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</si>
  <si>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</si>
  <si>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</si>
  <si>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</si>
  <si>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</si>
  <si>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</si>
  <si>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</si>
  <si>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</si>
  <si>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</si>
  <si>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</si>
  <si>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</si>
  <si>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</si>
  <si>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</si>
  <si>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</si>
  <si>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</si>
  <si>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</si>
  <si>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</si>
  <si>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</si>
  <si>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</si>
  <si>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</si>
  <si>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</si>
  <si>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</si>
  <si>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</si>
  <si>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</si>
  <si>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</si>
  <si>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</si>
  <si>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</si>
  <si>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</si>
  <si>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</si>
  <si>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</si>
  <si>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</si>
  <si>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</si>
  <si>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</si>
  <si>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</si>
  <si>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</si>
  <si>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</si>
  <si>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</si>
  <si>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</si>
  <si>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</si>
  <si>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</si>
  <si>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</si>
  <si>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</si>
  <si>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</si>
  <si>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</si>
  <si>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</si>
  <si>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</si>
  <si>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</si>
  <si>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</si>
  <si>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</si>
  <si>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</si>
  <si>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</si>
  <si>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</si>
  <si>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</si>
  <si>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</si>
  <si>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</si>
  <si>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</si>
  <si>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</si>
  <si>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</si>
  <si>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</si>
  <si>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</si>
  <si>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</si>
  <si>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</si>
  <si>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</si>
  <si>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</si>
  <si>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</si>
  <si>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</si>
  <si>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</si>
  <si>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</si>
  <si>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</si>
  <si>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</si>
  <si>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</si>
  <si>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</si>
  <si>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</si>
  <si>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</si>
  <si>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</si>
  <si>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</si>
  <si>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</si>
  <si>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</si>
  <si>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</si>
  <si>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</si>
  <si>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</si>
  <si>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</si>
  <si>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</si>
  <si>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</si>
  <si>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</si>
  <si>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</si>
  <si>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</si>
  <si>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</si>
  <si>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</si>
  <si>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</si>
  <si>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</si>
  <si>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</si>
  <si>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</si>
  <si>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</si>
  <si>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</si>
  <si>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</si>
  <si>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</si>
  <si>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</si>
  <si>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</si>
  <si>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</si>
  <si>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</si>
  <si>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</si>
  <si>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</si>
  <si>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</si>
  <si>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</si>
  <si>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</si>
  <si>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</si>
  <si>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</si>
  <si>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</si>
  <si>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</si>
  <si>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</si>
  <si>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</si>
  <si>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</si>
  <si>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</si>
  <si>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</si>
  <si>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</si>
  <si>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</si>
  <si>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</si>
  <si>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</si>
  <si>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</si>
  <si>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</si>
  <si>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</si>
  <si>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</si>
  <si>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</si>
  <si>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</si>
  <si>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</si>
  <si>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</si>
  <si>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</si>
  <si>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</si>
  <si>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</si>
  <si>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</si>
  <si>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</si>
  <si>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</si>
  <si>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</si>
  <si>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</si>
  <si>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</si>
  <si>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</si>
  <si>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</si>
  <si>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</si>
  <si>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</si>
  <si>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</si>
  <si>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</si>
  <si>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</si>
  <si>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</si>
  <si>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</si>
  <si>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</si>
  <si>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</si>
  <si>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</si>
  <si>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</si>
  <si>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</si>
  <si>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</si>
  <si>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</si>
  <si>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</si>
  <si>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</si>
  <si>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</si>
  <si>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</si>
  <si>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</si>
  <si>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</si>
  <si>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</si>
  <si>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</si>
  <si>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</si>
  <si>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</si>
  <si>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</si>
  <si>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</si>
  <si>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</si>
  <si>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</si>
  <si>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</si>
  <si>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</si>
  <si>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</si>
  <si>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</si>
  <si>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</si>
  <si>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</si>
  <si>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</si>
  <si>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</si>
  <si>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</si>
  <si>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</si>
  <si>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</si>
  <si>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</si>
  <si>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</si>
  <si>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</si>
  <si>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</si>
  <si>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</si>
  <si>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</si>
  <si>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</si>
  <si>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</si>
  <si>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</si>
  <si>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</si>
  <si>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</si>
  <si>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</si>
  <si>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</si>
  <si>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</si>
  <si>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</si>
  <si>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</si>
  <si>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</si>
  <si>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</si>
  <si>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</si>
  <si>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</si>
  <si>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</si>
  <si>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</si>
  <si>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</si>
  <si>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</si>
  <si>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</si>
  <si>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</si>
  <si>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</si>
  <si>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</si>
  <si>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</si>
  <si>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</si>
  <si>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</si>
  <si>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</si>
  <si>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</si>
  <si>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</si>
  <si>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</si>
  <si>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</si>
  <si>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</si>
  <si>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</si>
  <si>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</si>
  <si>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</si>
  <si>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</si>
  <si>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</si>
  <si>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</si>
  <si>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</si>
  <si>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</si>
  <si>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</si>
  <si>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</si>
  <si>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</si>
  <si>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</si>
  <si>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</si>
  <si>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</si>
  <si>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</si>
  <si>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</si>
  <si>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</si>
  <si>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</si>
  <si>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</si>
  <si>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</si>
  <si>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</si>
  <si>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</si>
  <si>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</si>
  <si>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</si>
  <si>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</si>
  <si>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</si>
  <si>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</si>
  <si>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</si>
  <si>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</si>
  <si>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</si>
  <si>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</si>
  <si>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</si>
  <si>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</si>
  <si>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</si>
  <si>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</si>
  <si>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</si>
  <si>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</si>
  <si>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</si>
  <si>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</si>
  <si>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</si>
  <si>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</si>
  <si>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</si>
  <si>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</si>
  <si>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</si>
  <si>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</si>
  <si>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</si>
  <si>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</si>
  <si>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</si>
  <si>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</si>
  <si>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</si>
  <si>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</si>
  <si>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</si>
  <si>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</si>
  <si>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</si>
  <si>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</si>
  <si>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</si>
  <si>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</si>
  <si>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</si>
  <si>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</si>
  <si>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</si>
  <si>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</si>
  <si>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</si>
  <si>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</si>
  <si>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</si>
  <si>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</si>
  <si>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</si>
  <si>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</si>
  <si>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</si>
  <si>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</si>
  <si>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</si>
  <si>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</si>
  <si>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</si>
  <si>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</si>
  <si>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</si>
  <si>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</si>
  <si>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</si>
  <si>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</si>
  <si>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</si>
  <si>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</si>
  <si>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</si>
  <si>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</si>
  <si>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</si>
  <si>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</si>
  <si>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</si>
  <si>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</si>
  <si>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</si>
  <si>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</si>
  <si>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</si>
  <si>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</si>
  <si>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</si>
  <si>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</si>
  <si>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</si>
  <si>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</si>
  <si>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</si>
  <si>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</si>
  <si>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</si>
  <si>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</si>
  <si>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</si>
  <si>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</si>
  <si>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</si>
  <si>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</si>
  <si>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</si>
  <si>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</si>
  <si>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</si>
  <si>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</si>
  <si>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</si>
  <si>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</si>
  <si>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</si>
  <si>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</si>
  <si>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</si>
  <si>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</si>
  <si>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</si>
  <si>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</si>
  <si>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</si>
  <si>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</si>
  <si>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</si>
  <si>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</si>
  <si>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</si>
  <si>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</si>
  <si>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</si>
  <si>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</si>
  <si>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</si>
  <si>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</si>
  <si>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</si>
  <si>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</si>
  <si>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</si>
  <si>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</si>
  <si>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</si>
  <si>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</si>
  <si>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</si>
  <si>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</si>
  <si>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</si>
  <si>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</si>
  <si>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</si>
  <si>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</si>
  <si>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</si>
  <si>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</si>
  <si>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</si>
  <si>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</si>
  <si>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</si>
  <si>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</si>
  <si>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</si>
  <si>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</si>
  <si>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</si>
  <si>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</si>
  <si>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</si>
  <si>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</si>
  <si>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</si>
  <si>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</si>
  <si>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</si>
  <si>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</si>
  <si>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</si>
  <si>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</si>
  <si>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</si>
  <si>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</si>
  <si>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</si>
  <si>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</si>
  <si>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</si>
  <si>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</si>
  <si>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</si>
  <si>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</si>
  <si>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</si>
  <si>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</si>
  <si>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</si>
  <si>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</si>
  <si>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</si>
  <si>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</si>
  <si>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</si>
  <si>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</si>
  <si>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</si>
  <si>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</si>
  <si>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</si>
  <si>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</si>
  <si>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</si>
  <si>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</si>
  <si>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</si>
  <si>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</si>
  <si>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</si>
  <si>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</si>
  <si>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</si>
  <si>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</si>
  <si>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</si>
  <si>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</si>
  <si>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</si>
  <si>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</si>
  <si>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</si>
  <si>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</si>
  <si>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</si>
  <si>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</si>
  <si>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</si>
  <si>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</si>
  <si>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</si>
  <si>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</si>
  <si>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</si>
  <si>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</si>
  <si>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</si>
  <si>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</si>
  <si>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</si>
  <si>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</si>
  <si>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</si>
  <si>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</si>
  <si>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</si>
  <si>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</si>
  <si>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</si>
  <si>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</si>
  <si>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</si>
  <si>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</si>
  <si>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</si>
  <si>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</si>
  <si>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</si>
  <si>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</si>
  <si>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</si>
  <si>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</si>
  <si>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</si>
  <si>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</si>
  <si>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</si>
  <si>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</si>
  <si>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</si>
  <si>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</si>
  <si>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</si>
  <si>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</si>
  <si>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</si>
  <si>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</si>
  <si>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</si>
  <si>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</si>
  <si>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</si>
  <si>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</si>
  <si>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</si>
  <si>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</si>
  <si>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</si>
  <si>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</si>
  <si>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</si>
  <si>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</si>
  <si>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</si>
  <si>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</si>
  <si>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</si>
  <si>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</si>
  <si>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</si>
  <si>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</si>
  <si>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</si>
  <si>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</si>
  <si>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</si>
  <si>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</si>
  <si>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</si>
  <si>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</si>
  <si>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</si>
  <si>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</si>
  <si>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</si>
  <si>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</si>
  <si>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</si>
  <si>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</si>
  <si>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</si>
  <si>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</si>
  <si>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</si>
  <si>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</si>
  <si>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</si>
  <si>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</si>
  <si>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</si>
  <si>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</si>
  <si>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</si>
  <si>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</si>
  <si>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</si>
  <si>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</si>
  <si>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</si>
  <si>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</si>
  <si>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</si>
  <si>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</si>
  <si>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</si>
  <si>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</si>
  <si>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</si>
  <si>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</si>
  <si>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</si>
  <si>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</si>
  <si>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</si>
  <si>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</si>
  <si>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</si>
  <si>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</si>
  <si>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</si>
  <si>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</si>
  <si>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</si>
  <si>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</si>
  <si>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</si>
  <si>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</si>
  <si>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</si>
  <si>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</si>
  <si>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</si>
  <si>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</si>
  <si>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</si>
  <si>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</si>
  <si>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</si>
  <si>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</si>
  <si>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</si>
  <si>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</si>
  <si>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</si>
  <si>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</si>
  <si>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</si>
  <si>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</si>
  <si>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</si>
  <si>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</si>
  <si>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</si>
  <si>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</si>
  <si>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</si>
  <si>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</si>
  <si>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</si>
  <si>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</si>
  <si>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</si>
  <si>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</si>
  <si>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</si>
  <si>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</si>
  <si>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</si>
  <si>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</si>
  <si>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</si>
  <si>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</si>
  <si>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</si>
  <si>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</si>
  <si>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</si>
  <si>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</si>
  <si>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</si>
  <si>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</si>
  <si>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</si>
  <si>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</si>
  <si>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</si>
  <si>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</si>
  <si>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</si>
  <si>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</si>
  <si>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</si>
  <si>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</si>
  <si>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</si>
  <si>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</si>
  <si>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</si>
  <si>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</si>
  <si>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</si>
  <si>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</si>
  <si>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</si>
  <si>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</si>
  <si>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</si>
  <si>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</si>
  <si>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</si>
  <si>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</si>
  <si>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</si>
  <si>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</si>
  <si>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</si>
  <si>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</si>
  <si>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</si>
  <si>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</si>
  <si>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</si>
  <si>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</si>
  <si>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</si>
  <si>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</si>
  <si>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</si>
  <si>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</si>
  <si>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</si>
  <si>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</si>
  <si>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</si>
  <si>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</si>
  <si>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</si>
  <si>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</si>
  <si>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</si>
  <si>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</si>
  <si>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</si>
  <si>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</si>
  <si>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</si>
  <si>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</si>
  <si>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</si>
  <si>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</si>
  <si>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</si>
  <si>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</si>
  <si>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</si>
  <si>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</si>
  <si>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</si>
  <si>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</si>
  <si>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</si>
  <si>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</si>
  <si>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</si>
  <si>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</si>
  <si>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</si>
  <si>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</si>
  <si>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</si>
  <si>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</si>
  <si>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</si>
  <si>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</si>
  <si>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</si>
  <si>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</si>
  <si>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</si>
  <si>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</si>
  <si>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</si>
  <si>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</si>
  <si>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</si>
  <si>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</si>
  <si>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</si>
  <si>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</si>
  <si>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</si>
  <si>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</si>
  <si>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</si>
  <si>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</si>
  <si>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</si>
  <si>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</si>
  <si>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</si>
  <si>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</si>
  <si>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</si>
  <si>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</si>
  <si>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</si>
  <si>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</si>
  <si>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</si>
  <si>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</si>
  <si>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</si>
  <si>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</si>
  <si>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</si>
  <si>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</si>
  <si>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</si>
  <si>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</si>
  <si>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</si>
  <si>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</si>
  <si>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</si>
  <si>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</si>
  <si>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</si>
  <si>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</si>
  <si>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</si>
  <si>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</si>
  <si>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</si>
  <si>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</si>
  <si>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</si>
  <si>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</si>
  <si>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</si>
  <si>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</si>
  <si>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</si>
  <si>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</si>
  <si>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</si>
  <si>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</si>
  <si>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</si>
  <si>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</si>
  <si>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</si>
  <si>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</si>
  <si>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</si>
  <si>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</si>
  <si>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</si>
  <si>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</si>
  <si>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</si>
  <si>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</si>
  <si>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</si>
  <si>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</si>
  <si>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</si>
  <si>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</si>
  <si>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</si>
  <si>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</si>
  <si>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</si>
  <si>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</si>
  <si>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</si>
  <si>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</si>
  <si>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</si>
  <si>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</si>
  <si>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</si>
  <si>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</si>
  <si>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</si>
  <si>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</si>
  <si>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</si>
  <si>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</si>
  <si>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</si>
  <si>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</si>
  <si>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</si>
  <si>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</si>
  <si>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</si>
  <si>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</si>
  <si>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</si>
  <si>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</si>
  <si>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</si>
  <si>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</si>
  <si>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</si>
  <si>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</si>
  <si>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</si>
  <si>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</si>
  <si>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</si>
  <si>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</si>
  <si>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</si>
  <si>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</si>
  <si>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</si>
  <si>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</si>
  <si>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</si>
  <si>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</si>
  <si>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</si>
  <si>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</si>
  <si>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</si>
  <si>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</si>
  <si>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</si>
  <si>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</si>
  <si>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</si>
  <si>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</si>
  <si>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</si>
  <si>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</si>
  <si>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</si>
  <si>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</si>
  <si>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</si>
  <si>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</si>
  <si>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</si>
  <si>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</si>
  <si>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</si>
  <si>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</si>
  <si>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</si>
  <si>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</si>
  <si>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</si>
  <si>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</si>
  <si>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</si>
  <si>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</si>
  <si>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</si>
  <si>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</si>
  <si>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</si>
  <si>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</si>
  <si>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</si>
  <si>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</si>
  <si>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</si>
  <si>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</si>
  <si>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</si>
  <si>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</si>
  <si>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</si>
  <si>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</si>
  <si>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</si>
  <si>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</si>
  <si>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</si>
  <si>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</si>
  <si>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</si>
  <si>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</si>
  <si>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</si>
  <si>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</si>
  <si>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</si>
  <si>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</si>
  <si>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</si>
  <si>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</si>
  <si>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</si>
  <si>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</si>
  <si>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</si>
  <si>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</si>
  <si>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</si>
  <si>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</si>
  <si>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</si>
  <si>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</si>
  <si>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</si>
  <si>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</si>
  <si>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</si>
  <si>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</si>
  <si>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</si>
  <si>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</si>
  <si>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</si>
  <si>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</si>
  <si>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</si>
  <si>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</si>
  <si>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</si>
  <si>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</si>
  <si>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</si>
  <si>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</si>
  <si>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</si>
  <si>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</si>
  <si>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</si>
  <si>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</si>
  <si>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</si>
  <si>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</si>
  <si>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</si>
  <si>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</si>
  <si>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</si>
  <si>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</si>
  <si>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</si>
  <si>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</si>
  <si>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</si>
  <si>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</si>
  <si>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</si>
  <si>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</si>
  <si>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</si>
  <si>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</si>
  <si>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</si>
  <si>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</si>
  <si>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</si>
  <si>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</si>
  <si>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</si>
  <si>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</si>
  <si>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</si>
  <si>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</si>
  <si>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</si>
  <si>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</si>
  <si>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</si>
  <si>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</si>
  <si>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</si>
  <si>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</si>
  <si>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</si>
  <si>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</si>
  <si>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</si>
  <si>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</si>
  <si>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</si>
  <si>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</si>
  <si>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</si>
  <si>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</si>
  <si>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</si>
  <si>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</si>
  <si>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</si>
  <si>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</si>
  <si>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</si>
  <si>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</si>
  <si>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</si>
  <si>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</si>
  <si>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</si>
  <si>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</si>
  <si>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</si>
  <si>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</si>
  <si>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</si>
  <si>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</si>
  <si>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</si>
  <si>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</si>
  <si>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</si>
  <si>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</si>
  <si>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</si>
  <si>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</si>
  <si>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</si>
  <si>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</si>
  <si>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</si>
  <si>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</si>
  <si>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</si>
  <si>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</si>
  <si>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</si>
  <si>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</si>
  <si>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</si>
  <si>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</si>
  <si>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</si>
  <si>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</si>
  <si>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</si>
  <si>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</si>
  <si>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</si>
  <si>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</si>
  <si>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</si>
  <si>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</si>
  <si>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</si>
  <si>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</si>
  <si>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</si>
  <si>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</si>
  <si>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</si>
  <si>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</si>
  <si>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</si>
  <si>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</si>
  <si>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</si>
  <si>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</si>
  <si>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</si>
  <si>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</si>
  <si>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</si>
  <si>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</si>
  <si>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</si>
  <si>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</si>
  <si>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</si>
  <si>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</si>
  <si>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</si>
  <si>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</si>
  <si>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</si>
  <si>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</si>
  <si>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</si>
  <si>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</si>
  <si>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</si>
  <si>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</si>
  <si>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</si>
  <si>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</si>
  <si>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</si>
  <si>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</si>
  <si>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</si>
  <si>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</si>
  <si>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</si>
  <si>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</si>
  <si>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</si>
  <si>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</si>
  <si>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</si>
  <si>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</si>
  <si>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</si>
  <si>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</si>
  <si>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</si>
  <si>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</si>
  <si>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</si>
  <si>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</si>
  <si>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</si>
  <si>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</si>
  <si>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</si>
  <si>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</si>
  <si>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</si>
  <si>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</si>
  <si>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</si>
  <si>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</si>
  <si>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</si>
  <si>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</si>
  <si>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</si>
  <si>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</si>
  <si>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</si>
  <si>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</si>
  <si>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</si>
  <si>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</si>
  <si>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</si>
  <si>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</si>
  <si>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</si>
  <si>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</si>
  <si>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</si>
  <si>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</si>
  <si>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</si>
  <si>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</si>
  <si>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</si>
  <si>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</si>
  <si>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</si>
  <si>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</si>
  <si>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</si>
  <si>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</si>
  <si>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</si>
  <si>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</si>
  <si>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</si>
  <si>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</si>
  <si>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</si>
  <si>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</si>
  <si>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</si>
  <si>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</si>
  <si>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</si>
  <si>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</si>
  <si>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</si>
  <si>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</si>
  <si>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</si>
  <si>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</si>
  <si>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</si>
  <si>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</si>
  <si>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</si>
  <si>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</si>
  <si>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</si>
  <si>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</si>
  <si>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</si>
  <si>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</si>
  <si>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</si>
  <si>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</si>
  <si>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</si>
  <si>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</si>
  <si>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</si>
  <si>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</si>
  <si>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</si>
  <si>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</si>
  <si>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</si>
  <si>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</si>
  <si>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</si>
  <si>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</si>
  <si>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</si>
  <si>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</si>
  <si>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</si>
  <si>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</si>
  <si>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</si>
  <si>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</si>
  <si>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</si>
  <si>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</si>
  <si>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</si>
  <si>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</si>
  <si>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</si>
  <si>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</si>
  <si>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</si>
  <si>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</si>
  <si>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</si>
  <si>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</si>
  <si>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</si>
  <si>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</si>
  <si>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</si>
  <si>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</si>
  <si>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</si>
  <si>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</si>
  <si>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</si>
  <si>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</si>
  <si>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</si>
  <si>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</si>
  <si>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</si>
  <si>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</si>
  <si>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</si>
  <si>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</si>
  <si>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</si>
  <si>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</si>
  <si>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</si>
  <si>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</si>
  <si>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</si>
  <si>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</si>
  <si>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</si>
  <si>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</si>
  <si>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</si>
  <si>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</si>
  <si>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</si>
  <si>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</si>
  <si>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</si>
  <si>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</si>
  <si>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</si>
  <si>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</si>
  <si>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</si>
  <si>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</si>
  <si>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</si>
  <si>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</si>
  <si>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</si>
  <si>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</si>
  <si>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</si>
  <si>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</si>
  <si>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</si>
  <si>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</si>
  <si>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</si>
  <si>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</si>
  <si>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</si>
  <si>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</si>
  <si>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</si>
  <si>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</si>
  <si>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</si>
  <si>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</si>
  <si>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</si>
  <si>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</si>
  <si>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</si>
  <si>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</si>
  <si>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</si>
  <si>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</si>
  <si>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</si>
  <si>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</si>
  <si>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</si>
  <si>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</si>
  <si>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</si>
  <si>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</si>
  <si>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</si>
  <si>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</si>
  <si>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</si>
  <si>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</si>
  <si>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</si>
  <si>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</si>
  <si>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</si>
  <si>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</si>
  <si>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</si>
  <si>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</si>
  <si>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</si>
  <si>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</si>
  <si>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</si>
  <si>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</si>
  <si>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</si>
  <si>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</si>
  <si>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</si>
  <si>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</si>
  <si>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</si>
  <si>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</si>
  <si>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</si>
  <si>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</si>
  <si>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</si>
  <si>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</si>
  <si>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</si>
  <si>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</si>
  <si>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</si>
  <si>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</si>
  <si>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</si>
  <si>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</si>
  <si>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</si>
  <si>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</si>
  <si>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</si>
  <si>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</si>
  <si>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</si>
  <si>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</si>
  <si>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</si>
  <si>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</si>
  <si>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</si>
  <si>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</si>
  <si>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</si>
  <si>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</si>
  <si>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</si>
  <si>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</si>
  <si>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</si>
  <si>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</si>
  <si>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</si>
  <si>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</si>
  <si>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</si>
  <si>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</si>
  <si>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</si>
  <si>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</si>
  <si>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</si>
  <si>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</si>
  <si>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</si>
  <si>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</si>
  <si>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</si>
  <si>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</si>
  <si>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</si>
  <si>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</si>
  <si>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</si>
  <si>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</si>
  <si>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</si>
  <si>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</si>
  <si>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</si>
  <si>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</si>
  <si>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</si>
  <si>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</si>
  <si>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</si>
  <si>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</si>
  <si>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</si>
  <si>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</si>
  <si>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</si>
  <si>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</si>
  <si>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</si>
  <si>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</si>
  <si>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</si>
  <si>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</si>
  <si>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</si>
  <si>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</si>
  <si>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</si>
  <si>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</si>
  <si>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</si>
  <si>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</si>
  <si>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</si>
  <si>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</si>
  <si>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</si>
  <si>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</si>
  <si>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</si>
  <si>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</si>
  <si>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</si>
  <si>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</si>
  <si>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</si>
  <si>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</si>
  <si>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</si>
  <si>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</si>
  <si>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</si>
  <si>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</si>
  <si>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</si>
  <si>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</si>
  <si>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</si>
  <si>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</si>
  <si>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</si>
  <si>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</si>
  <si>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</si>
  <si>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</si>
  <si>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</si>
  <si>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</si>
  <si>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</si>
  <si>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</si>
  <si>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</si>
  <si>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</si>
  <si>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</si>
  <si>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</si>
  <si>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</si>
  <si>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</si>
  <si>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</si>
  <si>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</si>
  <si>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</si>
  <si>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</si>
  <si>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</si>
  <si>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</si>
  <si>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</si>
  <si>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</si>
  <si>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</si>
  <si>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</si>
  <si>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</si>
  <si>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</si>
  <si>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</si>
  <si>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</si>
  <si>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</si>
  <si>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</si>
  <si>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</si>
  <si>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</si>
  <si>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</si>
  <si>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</si>
  <si>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</si>
  <si>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</si>
  <si>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</si>
  <si>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</si>
  <si>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</si>
  <si>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</si>
  <si>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</si>
  <si>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</si>
  <si>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</si>
  <si>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</si>
  <si>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</si>
  <si>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</si>
  <si>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</si>
  <si>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</si>
  <si>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</si>
  <si>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</si>
  <si>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</si>
  <si>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</si>
  <si>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</si>
  <si>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</si>
  <si>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</si>
  <si>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</si>
  <si>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</si>
  <si>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</si>
  <si>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</si>
  <si>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</si>
  <si>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</si>
  <si>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</si>
  <si>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</si>
  <si>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</si>
  <si>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</si>
  <si>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</si>
  <si>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</si>
  <si>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</si>
  <si>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</si>
  <si>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</si>
  <si>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</si>
  <si>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</si>
  <si>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</si>
  <si>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</si>
  <si>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</si>
  <si>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</si>
  <si>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</si>
  <si>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</si>
  <si>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</si>
  <si>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</si>
  <si>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</si>
  <si>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</si>
  <si>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</si>
  <si>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</si>
  <si>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</si>
  <si>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</si>
  <si>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</si>
  <si>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</si>
  <si>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</si>
  <si>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</si>
  <si>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</si>
  <si>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</si>
  <si>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</si>
  <si>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</si>
  <si>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</si>
  <si>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</si>
  <si>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</si>
  <si>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</si>
  <si>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</si>
  <si>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</si>
  <si>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</si>
  <si>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</si>
  <si>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</si>
  <si>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</si>
  <si>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</si>
  <si>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</si>
  <si>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</si>
  <si>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</si>
  <si>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</si>
  <si>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</si>
  <si>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</si>
  <si>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</si>
  <si>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</si>
  <si>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</si>
  <si>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</si>
  <si>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</si>
  <si>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</si>
  <si>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</si>
  <si>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</si>
  <si>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</si>
  <si>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</si>
  <si>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</si>
  <si>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</si>
  <si>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</si>
  <si>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</si>
  <si>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</si>
  <si>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</si>
  <si>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</si>
  <si>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</si>
  <si>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</si>
  <si>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</si>
  <si>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</si>
  <si>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</si>
  <si>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</si>
  <si>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</si>
  <si>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</si>
  <si>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</si>
  <si>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</si>
  <si>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</si>
  <si>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</si>
  <si>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</si>
  <si>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</si>
  <si>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</si>
  <si>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</si>
  <si>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</si>
  <si>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</si>
  <si>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</si>
  <si>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</si>
  <si>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</si>
  <si>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</si>
  <si>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</si>
  <si>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</si>
  <si>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</si>
  <si>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</si>
  <si>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</si>
  <si>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</si>
  <si>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</si>
  <si>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</si>
  <si>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</si>
  <si>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</si>
  <si>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</si>
  <si>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</si>
  <si>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</si>
  <si>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</si>
  <si>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</si>
  <si>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</si>
  <si>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</si>
  <si>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</si>
  <si>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</si>
  <si>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</si>
  <si>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</si>
  <si>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</si>
  <si>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</si>
  <si>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</si>
  <si>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</si>
  <si>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</si>
  <si>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</si>
  <si>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</si>
  <si>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</si>
  <si>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</si>
  <si>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</si>
  <si>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</si>
  <si>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</si>
  <si>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</si>
  <si>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</si>
  <si>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</si>
  <si>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</si>
  <si>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</si>
  <si>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</si>
  <si>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</si>
  <si>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</si>
  <si>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</si>
  <si>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</si>
  <si>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</si>
  <si>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</si>
  <si>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</si>
  <si>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</si>
  <si>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</si>
  <si>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</si>
  <si>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</si>
  <si>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</si>
  <si>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</si>
  <si>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</si>
  <si>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</si>
  <si>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</si>
  <si>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</si>
  <si>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</si>
  <si>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</si>
  <si>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</si>
  <si>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</si>
  <si>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</si>
  <si>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</si>
  <si>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</si>
  <si>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</si>
  <si>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</si>
  <si>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</si>
  <si>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</si>
  <si>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</si>
  <si>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</si>
  <si>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</si>
  <si>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</si>
  <si>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</si>
  <si>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</si>
  <si>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</si>
  <si>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</si>
  <si>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</si>
  <si>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</si>
  <si>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</si>
  <si>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</si>
  <si>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</si>
  <si>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</si>
  <si>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</si>
  <si>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</si>
  <si>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</si>
  <si>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</si>
  <si>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</si>
  <si>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</si>
  <si>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</si>
  <si>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</si>
  <si>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</si>
  <si>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</si>
  <si>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</si>
  <si>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</si>
  <si>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</si>
  <si>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</si>
  <si>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</si>
  <si>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</si>
  <si>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</si>
  <si>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</si>
  <si>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</si>
  <si>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</si>
  <si>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</si>
  <si>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</si>
  <si>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</si>
  <si>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</si>
  <si>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</si>
  <si>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</si>
  <si>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</si>
  <si>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</si>
  <si>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</si>
  <si>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</si>
  <si>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</si>
  <si>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</si>
  <si>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</si>
  <si>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</si>
  <si>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</si>
  <si>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</si>
  <si>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</si>
  <si>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</si>
  <si>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</si>
  <si>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</si>
  <si>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</si>
  <si>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</si>
  <si>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</si>
  <si>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</si>
  <si>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</si>
  <si>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</si>
  <si>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</si>
  <si>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</si>
  <si>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</si>
  <si>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</si>
  <si>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</si>
  <si>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</si>
  <si>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</si>
  <si>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</si>
  <si>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</si>
  <si>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</si>
  <si>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</si>
  <si>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</si>
  <si>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</si>
  <si>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</si>
  <si>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</si>
  <si>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</si>
  <si>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</si>
  <si>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</si>
  <si>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</si>
  <si>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</si>
  <si>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</si>
  <si>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</si>
  <si>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</si>
  <si>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</si>
  <si>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</si>
  <si>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</si>
  <si>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</si>
  <si>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</si>
  <si>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</si>
  <si>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</si>
  <si>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</si>
  <si>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</si>
  <si>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</si>
  <si>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</si>
  <si>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</si>
  <si>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</si>
  <si>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</si>
  <si>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</si>
  <si>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</si>
  <si>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</si>
  <si>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</si>
  <si>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</si>
  <si>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</si>
  <si>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</si>
  <si>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</si>
  <si>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</si>
  <si>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</si>
  <si>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</si>
  <si>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</si>
  <si>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</si>
  <si>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</si>
  <si>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</si>
  <si>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</si>
  <si>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</si>
  <si>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</si>
  <si>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</si>
  <si>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</si>
  <si>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</si>
  <si>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</si>
  <si>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</si>
  <si>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</si>
  <si>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</si>
  <si>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</si>
  <si>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</si>
  <si>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</si>
  <si>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</si>
  <si>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</si>
  <si>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</si>
  <si>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</si>
  <si>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</si>
  <si>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</si>
  <si>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</si>
  <si>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</si>
  <si>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</si>
  <si>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</si>
  <si>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</si>
  <si>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</si>
  <si>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</si>
  <si>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</si>
  <si>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</si>
  <si>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</si>
  <si>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</si>
  <si>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</si>
  <si>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</si>
  <si>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</si>
  <si>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</si>
  <si>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</si>
  <si>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</si>
  <si>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</si>
  <si>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</si>
  <si>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</si>
  <si>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</si>
  <si>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</si>
  <si>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</si>
  <si>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</si>
  <si>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</si>
  <si>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</si>
  <si>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</si>
  <si>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</si>
  <si>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</si>
  <si>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</si>
  <si>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</si>
  <si>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</si>
  <si>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</si>
  <si>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</si>
  <si>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</si>
  <si>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</si>
  <si>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</si>
  <si>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</si>
  <si>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</si>
  <si>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</si>
  <si>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</si>
  <si>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</si>
  <si>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</si>
  <si>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</si>
  <si>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</si>
  <si>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</si>
  <si>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</si>
  <si>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</si>
  <si>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</si>
  <si>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</si>
  <si>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</si>
  <si>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</si>
  <si>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</si>
  <si>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</si>
  <si>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</si>
  <si>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</si>
  <si>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</si>
  <si>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</si>
  <si>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</si>
  <si>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</si>
  <si>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</si>
  <si>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</si>
  <si>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</si>
  <si>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</si>
  <si>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</si>
  <si>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</si>
  <si>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</si>
  <si>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</si>
  <si>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</si>
  <si>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</si>
  <si>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</si>
  <si>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</si>
  <si>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</si>
  <si>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</si>
  <si>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</si>
  <si>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</si>
  <si>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</si>
  <si>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</si>
  <si>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</si>
  <si>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</si>
  <si>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</si>
  <si>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</si>
  <si>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</si>
  <si>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</si>
  <si>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</si>
  <si>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</si>
  <si>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</si>
  <si>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</si>
  <si>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</si>
  <si>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</si>
  <si>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</si>
  <si>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</si>
  <si>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</si>
  <si>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</si>
  <si>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</si>
  <si>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</si>
  <si>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</si>
  <si>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</si>
  <si>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</si>
  <si>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</si>
  <si>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</si>
  <si>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</si>
  <si>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</si>
  <si>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</si>
  <si>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</si>
  <si>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</si>
  <si>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</si>
  <si>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</si>
  <si>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</si>
  <si>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</si>
  <si>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</si>
  <si>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</si>
  <si>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</si>
  <si>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</si>
  <si>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</si>
  <si>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</si>
  <si>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</si>
  <si>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</si>
  <si>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</si>
  <si>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</si>
  <si>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</si>
  <si>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</si>
  <si>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</si>
  <si>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</si>
  <si>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</si>
  <si>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</si>
  <si>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</si>
  <si>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</si>
  <si>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</si>
  <si>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</si>
  <si>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</si>
  <si>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</si>
  <si>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</si>
  <si>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</si>
  <si>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</si>
  <si>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</si>
  <si>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</si>
  <si>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</si>
  <si>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</si>
  <si>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</si>
  <si>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</si>
  <si>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</si>
  <si>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</si>
  <si>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</si>
  <si>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</si>
  <si>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</si>
  <si>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</si>
  <si>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</si>
  <si>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</si>
  <si>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</si>
  <si>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</si>
  <si>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</si>
  <si>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</si>
  <si>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</si>
  <si>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</si>
  <si>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</si>
  <si>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</si>
  <si>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</si>
  <si>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</si>
  <si>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</si>
  <si>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</si>
  <si>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</si>
  <si>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</si>
  <si>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</si>
  <si>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</si>
  <si>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</si>
  <si>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</si>
  <si>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</si>
  <si>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</si>
  <si>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</si>
  <si>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</si>
  <si>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</si>
  <si>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</si>
  <si>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</si>
  <si>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</si>
  <si>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</si>
  <si>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</si>
  <si>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</si>
  <si>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</si>
  <si>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</si>
  <si>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</si>
  <si>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</si>
  <si>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</si>
  <si>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</si>
  <si>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</si>
  <si>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</si>
  <si>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</si>
  <si>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</si>
  <si>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</si>
  <si>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</si>
  <si>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</si>
  <si>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</si>
  <si>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</si>
  <si>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</si>
  <si>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</si>
  <si>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</si>
  <si>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</si>
  <si>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</si>
  <si>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</si>
  <si>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</si>
  <si>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</si>
  <si>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</si>
  <si>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</si>
  <si>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</si>
  <si>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</si>
  <si>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</si>
  <si>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</si>
  <si>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</si>
  <si>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</si>
  <si>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</si>
  <si>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</si>
  <si>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</si>
  <si>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</si>
  <si>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</si>
  <si>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</si>
  <si>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</si>
  <si>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</si>
  <si>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</si>
  <si>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</si>
  <si>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</si>
  <si>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</si>
  <si>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</si>
  <si>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</si>
  <si>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</si>
  <si>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</si>
  <si>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</si>
  <si>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</si>
  <si>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</si>
  <si>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</si>
  <si>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</si>
  <si>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</si>
  <si>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</si>
  <si>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</si>
  <si>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</si>
  <si>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</si>
  <si>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</si>
  <si>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</si>
  <si>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</si>
  <si>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</si>
  <si>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</si>
  <si>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</si>
  <si>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</si>
  <si>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</si>
  <si>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</si>
  <si>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</si>
  <si>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</si>
  <si>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</si>
  <si>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</si>
  <si>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</si>
  <si>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</si>
  <si>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</si>
  <si>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</si>
  <si>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</si>
  <si>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</si>
  <si>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</si>
  <si>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</si>
  <si>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</si>
  <si>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</si>
  <si>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</si>
  <si>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</si>
  <si>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</si>
  <si>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</si>
  <si>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</si>
  <si>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</si>
  <si>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</si>
  <si>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</si>
  <si>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</si>
  <si>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</si>
  <si>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</si>
  <si>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</si>
  <si>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</si>
  <si>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</si>
  <si>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</si>
  <si>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</si>
  <si>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</si>
  <si>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</si>
  <si>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</si>
  <si>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</si>
  <si>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</si>
  <si>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</si>
  <si>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</si>
  <si>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</si>
  <si>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</si>
  <si>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</si>
  <si>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</si>
  <si>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</si>
  <si>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</si>
  <si>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</si>
  <si>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</si>
  <si>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</si>
  <si>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</si>
  <si>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</si>
  <si>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</si>
  <si>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</si>
  <si>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</si>
  <si>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</si>
  <si>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</si>
  <si>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</si>
  <si>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</si>
  <si>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</si>
  <si>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</si>
  <si>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</si>
  <si>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</si>
  <si>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</si>
  <si>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</si>
  <si>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</si>
  <si>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</si>
  <si>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</si>
  <si>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</si>
  <si>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</si>
  <si>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</si>
  <si>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</si>
  <si>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</si>
  <si>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</si>
  <si>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</si>
  <si>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</si>
  <si>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</si>
  <si>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</si>
  <si>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</si>
  <si>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</si>
  <si>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</si>
  <si>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</si>
  <si>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</si>
  <si>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</si>
  <si>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</si>
  <si>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</si>
  <si>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</si>
  <si>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</si>
  <si>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</si>
  <si>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</si>
  <si>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</si>
  <si>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</si>
  <si>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</si>
  <si>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</si>
  <si>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</si>
  <si>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</si>
  <si>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</si>
  <si>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</si>
  <si>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</si>
  <si>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</si>
  <si>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</si>
  <si>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</si>
  <si>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</si>
  <si>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</si>
  <si>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</si>
  <si>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</si>
  <si>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</si>
  <si>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</si>
  <si>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</si>
  <si>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</si>
  <si>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</si>
  <si>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</si>
  <si>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</si>
  <si>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</si>
  <si>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</si>
  <si>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</si>
  <si>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</si>
  <si>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</si>
  <si>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</si>
  <si>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</si>
  <si>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</si>
  <si>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</si>
  <si>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</si>
  <si>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</si>
  <si>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</si>
  <si>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</si>
  <si>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</si>
  <si>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</si>
  <si>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</si>
  <si>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</si>
  <si>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</si>
  <si>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</si>
  <si>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</si>
  <si>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</si>
  <si>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</si>
  <si>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</si>
  <si>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</si>
  <si>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</si>
  <si>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</si>
  <si>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</si>
  <si>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</si>
  <si>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</si>
  <si>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</si>
  <si>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</si>
  <si>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</si>
  <si>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</si>
  <si>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</si>
  <si>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</si>
  <si>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</si>
  <si>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</si>
  <si>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</si>
  <si>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</si>
  <si>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</si>
  <si>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</si>
  <si>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</si>
  <si>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</si>
  <si>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</si>
  <si>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</si>
  <si>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</si>
  <si>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</si>
  <si>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</si>
  <si>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</si>
  <si>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</si>
  <si>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</si>
  <si>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</si>
  <si>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</si>
  <si>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</si>
  <si>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</si>
  <si>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</si>
  <si>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</si>
  <si>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</si>
  <si>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</si>
  <si>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</si>
  <si>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</si>
  <si>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</si>
  <si>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</si>
  <si>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</si>
  <si>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</si>
  <si>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</si>
  <si>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</si>
  <si>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</si>
  <si>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</si>
  <si>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</si>
  <si>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</si>
  <si>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</si>
  <si>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</si>
  <si>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</si>
  <si>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</si>
  <si>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</si>
  <si>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</si>
  <si>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</si>
  <si>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</si>
  <si>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</si>
  <si>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</si>
  <si>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</si>
  <si>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</si>
  <si>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</si>
  <si>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</si>
  <si>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</si>
  <si>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</si>
  <si>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</si>
  <si>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</si>
  <si>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</si>
  <si>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</si>
  <si>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</si>
  <si>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</si>
  <si>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</si>
  <si>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</si>
  <si>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</si>
  <si>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</si>
  <si>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</si>
  <si>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</si>
  <si>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</si>
  <si>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</si>
  <si>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</si>
  <si>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</si>
  <si>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</si>
  <si>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</si>
  <si>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</si>
  <si>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</si>
  <si>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</si>
  <si>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</si>
  <si>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</si>
  <si>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</si>
  <si>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</si>
  <si>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</si>
  <si>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</si>
  <si>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</si>
  <si>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</si>
  <si>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</si>
  <si>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</si>
  <si>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</si>
  <si>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</si>
  <si>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</si>
  <si>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</si>
  <si>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</si>
  <si>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</si>
  <si>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</si>
  <si>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</si>
  <si>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</si>
  <si>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</si>
  <si>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</si>
  <si>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</si>
  <si>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</si>
  <si>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</si>
  <si>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</si>
  <si>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</si>
  <si>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</si>
  <si>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</si>
  <si>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</si>
  <si>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</si>
  <si>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</si>
  <si>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</si>
  <si>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</si>
  <si>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</si>
  <si>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</si>
  <si>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</si>
  <si>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</si>
  <si>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</si>
  <si>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</si>
  <si>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</si>
  <si>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</si>
  <si>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</si>
  <si>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</si>
  <si>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</si>
  <si>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</si>
  <si>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</si>
  <si>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</si>
  <si>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</si>
  <si>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</si>
  <si>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</si>
  <si>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</si>
  <si>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</si>
  <si>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</si>
  <si>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</si>
  <si>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</si>
  <si>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</si>
  <si>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</si>
  <si>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</si>
  <si>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</si>
  <si>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</si>
  <si>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</si>
  <si>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</si>
  <si>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</si>
  <si>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</si>
  <si>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</si>
  <si>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</si>
  <si>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</si>
  <si>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</si>
  <si>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</si>
  <si>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</si>
  <si>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</si>
  <si>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</si>
  <si>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</si>
  <si>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</si>
  <si>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</si>
  <si>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</si>
  <si>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</si>
  <si>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</si>
  <si>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</si>
  <si>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</si>
  <si>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</si>
  <si>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</si>
  <si>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</si>
  <si>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</si>
  <si>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</si>
  <si>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</si>
  <si>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</si>
  <si>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</si>
  <si>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</si>
  <si>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</si>
  <si>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</si>
  <si>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</si>
  <si>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</si>
  <si>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</si>
  <si>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</si>
  <si>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</si>
  <si>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</si>
  <si>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</si>
  <si>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</si>
  <si>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</si>
  <si>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</si>
  <si>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</si>
  <si>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</si>
  <si>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</si>
  <si>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</si>
  <si>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</si>
  <si>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</si>
  <si>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</si>
  <si>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</si>
  <si>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</si>
  <si>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</si>
  <si>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</si>
  <si>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</si>
  <si>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</si>
  <si>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</si>
  <si>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</si>
  <si>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</si>
  <si>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</si>
  <si>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</si>
  <si>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</si>
  <si>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</si>
  <si>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</si>
  <si>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</si>
  <si>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</si>
  <si>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</si>
  <si>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</si>
  <si>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</si>
  <si>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</si>
  <si>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</si>
  <si>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</si>
  <si>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</si>
  <si>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</si>
  <si>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</si>
  <si>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</si>
  <si>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</si>
  <si>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</si>
  <si>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</si>
  <si>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</si>
  <si>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</si>
  <si>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</si>
  <si>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</si>
  <si>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</si>
  <si>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</si>
  <si>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</si>
  <si>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</si>
  <si>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</si>
  <si>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</si>
  <si>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</si>
  <si>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</si>
  <si>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</si>
  <si>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</si>
  <si>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</si>
  <si>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</si>
  <si>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</si>
  <si>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</si>
  <si>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</si>
  <si>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</si>
  <si>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</si>
  <si>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</si>
  <si>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</si>
  <si>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</si>
  <si>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</si>
  <si>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</si>
  <si>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</si>
  <si>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</si>
  <si>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</si>
  <si>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</si>
  <si>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</si>
  <si>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</si>
  <si>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</si>
  <si>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</si>
  <si>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</si>
  <si>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</si>
  <si>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</si>
  <si>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</si>
  <si>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</si>
  <si>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</si>
  <si>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</si>
  <si>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</si>
  <si>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</si>
  <si>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</si>
  <si>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</si>
  <si>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</si>
  <si>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</si>
  <si>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</si>
  <si>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</si>
  <si>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</si>
  <si>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</si>
  <si>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</si>
  <si>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</si>
  <si>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</si>
  <si>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</si>
  <si>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</si>
  <si>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</si>
  <si>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</si>
  <si>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</si>
  <si>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</si>
  <si>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</si>
  <si>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</si>
  <si>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</si>
  <si>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</si>
  <si>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</si>
  <si>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</si>
  <si>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</si>
  <si>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</si>
  <si>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</si>
  <si>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</si>
  <si>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</si>
  <si>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</si>
  <si>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</si>
  <si>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</si>
  <si>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</si>
  <si>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</si>
  <si>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</si>
  <si>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</si>
  <si>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</si>
  <si>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</si>
  <si>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</si>
  <si>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</si>
  <si>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</si>
  <si>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</si>
  <si>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</si>
  <si>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</si>
  <si>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</si>
  <si>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</si>
  <si>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</si>
  <si>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</si>
  <si>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</si>
  <si>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</si>
  <si>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</si>
  <si>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</si>
  <si>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</si>
  <si>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</si>
  <si>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</si>
  <si>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</si>
  <si>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</si>
  <si>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</si>
  <si>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</si>
  <si>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</si>
  <si>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</si>
  <si>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</si>
  <si>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</si>
  <si>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</si>
  <si>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</si>
  <si>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</si>
  <si>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</si>
  <si>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</si>
  <si>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</si>
  <si>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</si>
  <si>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</si>
  <si>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</si>
  <si>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</si>
  <si>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</si>
  <si>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</si>
  <si>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</si>
  <si>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</si>
  <si>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</si>
  <si>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</si>
  <si>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</si>
  <si>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</si>
  <si>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</si>
  <si>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</si>
  <si>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</si>
  <si>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</si>
  <si>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</si>
  <si>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</si>
  <si>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</si>
  <si>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</si>
  <si>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</si>
  <si>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</si>
  <si>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</si>
  <si>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</si>
  <si>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</si>
  <si>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</si>
  <si>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</si>
  <si>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</si>
  <si>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</si>
  <si>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</si>
  <si>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</si>
  <si>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</si>
  <si>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</si>
  <si>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</si>
  <si>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</si>
  <si>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</si>
  <si>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</si>
  <si>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</si>
  <si>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</si>
  <si>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</si>
  <si>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</si>
  <si>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</si>
  <si>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</si>
  <si>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</si>
  <si>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</si>
  <si>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</si>
  <si>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</si>
  <si>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</si>
  <si>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</si>
  <si>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</si>
  <si>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</si>
  <si>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</si>
  <si>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</si>
  <si>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</si>
  <si>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</si>
  <si>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</si>
  <si>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</si>
  <si>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</si>
  <si>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</si>
  <si>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</si>
  <si>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</si>
  <si>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</si>
  <si>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</si>
  <si>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</si>
  <si>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</si>
  <si>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</si>
  <si>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</si>
  <si>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</si>
  <si>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</si>
  <si>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</si>
  <si>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</si>
  <si>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</si>
  <si>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</si>
  <si>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</si>
  <si>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</si>
  <si>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</si>
  <si>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</si>
  <si>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</si>
  <si>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</si>
  <si>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</si>
  <si>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</si>
  <si>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</si>
  <si>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</si>
  <si>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</si>
  <si>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</si>
  <si>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</si>
  <si>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</si>
  <si>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</si>
  <si>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</si>
  <si>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</si>
  <si>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</si>
  <si>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</si>
  <si>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</si>
  <si>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</si>
  <si>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</si>
  <si>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</si>
  <si>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</si>
  <si>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</si>
  <si>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</si>
  <si>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</si>
  <si>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</si>
  <si>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</si>
  <si>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</si>
  <si>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</si>
  <si>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</si>
  <si>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</si>
  <si>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</si>
  <si>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</si>
  <si>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</si>
  <si>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</si>
  <si>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</si>
  <si>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</si>
  <si>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</si>
  <si>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</si>
  <si>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</si>
  <si>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</si>
  <si>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</si>
  <si>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</si>
  <si>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</si>
  <si>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</si>
  <si>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</si>
  <si>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</si>
  <si>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</si>
  <si>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</si>
  <si>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</si>
  <si>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</si>
  <si>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</si>
  <si>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</si>
  <si>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</si>
  <si>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</si>
  <si>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</si>
  <si>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</si>
  <si>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</si>
  <si>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</si>
  <si>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</si>
  <si>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</si>
  <si>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</si>
  <si>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</si>
  <si>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</si>
  <si>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</si>
  <si>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</si>
  <si>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</si>
  <si>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</si>
  <si>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</si>
  <si>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</si>
  <si>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</si>
  <si>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</si>
  <si>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</si>
  <si>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</si>
  <si>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</si>
  <si>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</si>
  <si>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</si>
  <si>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</si>
  <si>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</si>
  <si>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</si>
  <si>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</si>
  <si>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</si>
  <si>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</si>
  <si>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</si>
  <si>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</si>
  <si>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</si>
  <si>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</si>
  <si>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</si>
  <si>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</si>
  <si>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</si>
  <si>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</si>
  <si>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</si>
  <si>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</si>
  <si>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</si>
  <si>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</si>
  <si>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</si>
  <si>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</si>
  <si>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</si>
  <si>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</si>
  <si>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</si>
  <si>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</si>
  <si>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</si>
  <si>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</si>
  <si>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</si>
  <si>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</si>
  <si>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</si>
  <si>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</si>
  <si>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</si>
  <si>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</si>
  <si>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</si>
  <si>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</si>
  <si>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</si>
  <si>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</si>
  <si>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</si>
  <si>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</si>
  <si>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</si>
  <si>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</si>
  <si>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</si>
  <si>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</si>
  <si>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</si>
  <si>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</si>
  <si>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</si>
  <si>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</si>
  <si>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</si>
  <si>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</si>
  <si>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</si>
  <si>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</si>
  <si>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</si>
  <si>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</si>
  <si>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</si>
  <si>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</si>
  <si>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</si>
  <si>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</si>
  <si>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</si>
  <si>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</si>
  <si>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</si>
  <si>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</si>
  <si>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</si>
  <si>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</si>
  <si>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</si>
  <si>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</si>
  <si>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</si>
  <si>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</si>
  <si>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</si>
  <si>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</si>
  <si>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</si>
  <si>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</si>
  <si>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</si>
  <si>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</si>
  <si>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</si>
  <si>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</si>
  <si>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</si>
  <si>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</si>
  <si>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</si>
  <si>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</si>
  <si>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</si>
  <si>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</si>
  <si>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</si>
  <si>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</si>
  <si>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</si>
  <si>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</si>
  <si>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</si>
  <si>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</si>
  <si>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</si>
  <si>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</si>
  <si>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</si>
  <si>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</si>
  <si>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</si>
  <si>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</si>
  <si>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</si>
  <si>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</si>
  <si>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</si>
  <si>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</si>
  <si>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</si>
  <si>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</si>
  <si>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</si>
  <si>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</si>
  <si>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</si>
  <si>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</si>
  <si>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</si>
  <si>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</si>
  <si>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</si>
  <si>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</si>
  <si>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</si>
  <si>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</si>
  <si>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</si>
  <si>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</si>
  <si>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</si>
  <si>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</si>
  <si>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</si>
  <si>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</si>
  <si>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</si>
  <si>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</si>
  <si>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</si>
  <si>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</si>
  <si>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</si>
  <si>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</si>
  <si>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</si>
  <si>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</si>
  <si>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</si>
  <si>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</si>
  <si>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</si>
  <si>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</si>
  <si>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</si>
  <si>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</si>
  <si>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</si>
  <si>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</si>
  <si>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</si>
  <si>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</si>
  <si>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</si>
  <si>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</si>
  <si>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</si>
  <si>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</si>
  <si>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</si>
  <si>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</si>
  <si>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</si>
  <si>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</si>
  <si>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</si>
  <si>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</si>
  <si>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</si>
  <si>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</si>
  <si>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</si>
  <si>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</si>
  <si>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</si>
  <si>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</si>
  <si>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</si>
  <si>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</si>
  <si>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</si>
  <si>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</si>
  <si>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</si>
  <si>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</si>
  <si>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</si>
  <si>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</si>
  <si>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</si>
  <si>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</si>
  <si>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</si>
  <si>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</si>
  <si>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</si>
  <si>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</si>
  <si>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</si>
  <si>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</si>
  <si>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</si>
  <si>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</si>
  <si>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</si>
  <si>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</si>
  <si>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</si>
  <si>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</si>
  <si>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</si>
  <si>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</si>
  <si>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</si>
  <si>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</si>
  <si>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</si>
  <si>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</si>
  <si>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</si>
  <si>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</si>
  <si>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</si>
  <si>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</si>
  <si>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</si>
  <si>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</si>
  <si>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</si>
  <si>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</si>
  <si>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</si>
  <si>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</si>
  <si>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</si>
  <si>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</si>
  <si>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</si>
  <si>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</si>
  <si>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</si>
  <si>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</si>
  <si>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</si>
  <si>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</si>
  <si>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</si>
  <si>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</si>
  <si>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</si>
  <si>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</si>
  <si>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</si>
  <si>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</si>
  <si>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</si>
  <si>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</si>
  <si>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</si>
  <si>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</si>
  <si>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</si>
  <si>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</si>
  <si>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</si>
  <si>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</si>
  <si>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</si>
  <si>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</si>
  <si>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</si>
  <si>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</si>
  <si>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</si>
  <si>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</si>
  <si>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</si>
  <si>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</si>
  <si>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</si>
  <si>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</si>
  <si>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</si>
  <si>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</si>
  <si>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</si>
  <si>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</si>
  <si>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</si>
  <si>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</si>
  <si>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</si>
  <si>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</si>
  <si>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</si>
  <si>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</si>
  <si>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</si>
  <si>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</si>
  <si>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</si>
  <si>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</si>
  <si>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</si>
  <si>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</si>
  <si>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</si>
  <si>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</si>
  <si>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</si>
  <si>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</si>
  <si>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</si>
  <si>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</si>
  <si>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</si>
  <si>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</si>
  <si>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</si>
  <si>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</si>
  <si>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</si>
  <si>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</si>
  <si>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</si>
  <si>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</si>
  <si>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</si>
  <si>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</si>
  <si>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</si>
  <si>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</si>
  <si>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</si>
  <si>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</si>
  <si>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</si>
  <si>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</si>
  <si>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</si>
  <si>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</si>
  <si>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</si>
  <si>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</si>
  <si>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</si>
  <si>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</si>
  <si>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</si>
  <si>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</si>
  <si>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</si>
  <si>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</si>
  <si>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</si>
  <si>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</si>
  <si>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</si>
  <si>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</si>
  <si>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</si>
  <si>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</si>
  <si>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</si>
  <si>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</si>
  <si>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</si>
  <si>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</si>
  <si>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</si>
  <si>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</si>
  <si>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</si>
  <si>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</si>
  <si>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</si>
  <si>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</si>
  <si>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</si>
  <si>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</si>
  <si>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</si>
  <si>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</si>
  <si>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</si>
  <si>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</si>
  <si>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</si>
  <si>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</si>
  <si>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</si>
  <si>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</si>
  <si>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</si>
  <si>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</si>
  <si>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</si>
  <si>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</si>
  <si>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</si>
  <si>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</si>
  <si>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</si>
  <si>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</si>
  <si>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</si>
  <si>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</si>
  <si>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</si>
  <si>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</si>
  <si>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</si>
  <si>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</si>
  <si>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</si>
  <si>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</si>
  <si>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</si>
  <si>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</si>
  <si>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</si>
  <si>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</si>
  <si>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</si>
  <si>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</si>
  <si>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</si>
  <si>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</si>
  <si>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</si>
  <si>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</si>
  <si>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</si>
  <si>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</si>
  <si>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</si>
  <si>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</si>
  <si>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</si>
  <si>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</si>
  <si>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</si>
  <si>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</si>
  <si>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</si>
  <si>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</si>
  <si>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</si>
  <si>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</si>
  <si>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</si>
  <si>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</si>
  <si>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</si>
  <si>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</si>
  <si>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</si>
  <si>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</si>
  <si>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</si>
  <si>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</si>
  <si>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</si>
  <si>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</si>
  <si>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</si>
  <si>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</si>
  <si>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</si>
  <si>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</si>
  <si>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</si>
  <si>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</si>
  <si>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</si>
  <si>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</si>
  <si>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</si>
  <si>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</si>
  <si>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</si>
  <si>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</si>
  <si>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</si>
  <si>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</si>
  <si>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</si>
  <si>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</si>
  <si>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</si>
  <si>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</si>
  <si>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</si>
  <si>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</si>
  <si>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</si>
  <si>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</si>
  <si>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</si>
  <si>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</si>
  <si>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</si>
  <si>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</si>
  <si>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</si>
  <si>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</si>
  <si>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</si>
  <si>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</si>
  <si>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</si>
  <si>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</si>
  <si>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</si>
  <si>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</si>
  <si>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</si>
  <si>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</si>
  <si>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</si>
  <si>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</si>
  <si>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</si>
  <si>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</si>
  <si>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</si>
  <si>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</si>
  <si>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</si>
  <si>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</si>
  <si>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</si>
  <si>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</si>
  <si>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</si>
  <si>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</si>
  <si>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</si>
  <si>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</si>
  <si>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</si>
  <si>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</si>
  <si>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</si>
  <si>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</si>
  <si>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</si>
  <si>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</si>
  <si>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</si>
  <si>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</si>
  <si>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</si>
  <si>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</si>
  <si>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</si>
  <si>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</si>
  <si>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</si>
  <si>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</si>
  <si>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</si>
  <si>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</si>
  <si>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</si>
  <si>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</si>
  <si>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</si>
  <si>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</si>
  <si>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</si>
  <si>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</si>
  <si>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</si>
  <si>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</si>
  <si>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</si>
  <si>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</si>
  <si>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</si>
  <si>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</si>
  <si>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</si>
  <si>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</si>
  <si>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</si>
  <si>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</si>
  <si>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</si>
  <si>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</si>
  <si>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</si>
  <si>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</si>
  <si>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</si>
  <si>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</si>
  <si>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</si>
  <si>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</si>
  <si>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</si>
  <si>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</si>
  <si>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</si>
  <si>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</si>
  <si>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</si>
  <si>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</si>
  <si>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</si>
  <si>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</si>
  <si>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</si>
  <si>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</si>
  <si>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</si>
  <si>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</si>
  <si>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</si>
  <si>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</si>
  <si>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</si>
  <si>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</si>
  <si>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</si>
  <si>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</si>
  <si>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</si>
  <si>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</si>
  <si>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</si>
  <si>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</si>
  <si>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</si>
  <si>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</si>
  <si>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</si>
  <si>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</si>
  <si>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</si>
  <si>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</si>
  <si>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</si>
  <si>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</si>
  <si>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</si>
  <si>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</si>
  <si>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</si>
  <si>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</si>
  <si>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</si>
  <si>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</si>
  <si>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</si>
  <si>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</si>
  <si>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</si>
  <si>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</si>
  <si>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</si>
  <si>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</si>
  <si>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</si>
  <si>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</si>
  <si>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</si>
  <si>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</si>
  <si>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</si>
  <si>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</si>
  <si>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</si>
  <si>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</si>
  <si>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</si>
  <si>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</si>
  <si>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</si>
  <si>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</si>
  <si>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</si>
  <si>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</si>
  <si>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</si>
  <si>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</si>
  <si>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</si>
  <si>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</si>
  <si>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</si>
  <si>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</si>
  <si>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</si>
  <si>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</si>
  <si>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</si>
  <si>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</si>
  <si>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</si>
  <si>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</si>
  <si>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</si>
  <si>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</si>
  <si>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</si>
  <si>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</si>
  <si>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</si>
  <si>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</si>
  <si>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</si>
  <si>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</si>
  <si>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</si>
  <si>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</si>
  <si>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</si>
  <si>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</si>
  <si>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</si>
  <si>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</si>
  <si>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</si>
  <si>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</si>
  <si>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</si>
  <si>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</si>
  <si>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</si>
  <si>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</si>
  <si>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</si>
  <si>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</si>
  <si>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</si>
  <si>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</si>
  <si>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</si>
  <si>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</si>
  <si>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</si>
  <si>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</si>
  <si>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</si>
  <si>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</si>
  <si>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</si>
  <si>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</si>
  <si>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</si>
  <si>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</si>
  <si>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</si>
  <si>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</si>
  <si>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</si>
  <si>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</si>
  <si>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</si>
  <si>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</si>
  <si>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</si>
  <si>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</si>
  <si>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</si>
  <si>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</si>
  <si>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</si>
  <si>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</si>
  <si>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</si>
  <si>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</si>
  <si>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</si>
  <si>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</si>
  <si>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</si>
  <si>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</si>
  <si>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</si>
  <si>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</si>
  <si>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</si>
  <si>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</si>
  <si>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</si>
  <si>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</si>
  <si>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</si>
  <si>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</si>
  <si>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</si>
  <si>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</si>
  <si>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</si>
  <si>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</si>
  <si>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</si>
  <si>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</si>
  <si>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</si>
  <si>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</si>
  <si>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</si>
  <si>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</si>
  <si>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</si>
  <si>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</si>
  <si>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</si>
  <si>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</si>
  <si>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</si>
  <si>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</si>
  <si>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</si>
  <si>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</si>
  <si>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</si>
  <si>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</si>
  <si>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</si>
  <si>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</si>
  <si>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</si>
  <si>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</si>
  <si>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</si>
  <si>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</si>
  <si>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</si>
  <si>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</si>
  <si>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</si>
  <si>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</si>
  <si>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</si>
  <si>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</si>
  <si>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</si>
  <si>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</si>
  <si>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</si>
  <si>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</si>
  <si>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</si>
  <si>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</si>
  <si>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</si>
  <si>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</si>
  <si>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</si>
  <si>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</si>
  <si>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</si>
  <si>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</si>
  <si>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</si>
  <si>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</si>
  <si>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</si>
  <si>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</si>
  <si>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</si>
  <si>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</si>
  <si>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</si>
  <si>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</si>
  <si>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</si>
  <si>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</si>
  <si>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</si>
  <si>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</si>
  <si>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</si>
  <si>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</si>
  <si>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</si>
  <si>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</si>
  <si>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</si>
  <si>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</si>
  <si>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</si>
  <si>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</si>
  <si>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</si>
  <si>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</si>
  <si>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</si>
  <si>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</si>
  <si>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</si>
  <si>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</si>
  <si>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</si>
  <si>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</si>
  <si>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</si>
  <si>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</si>
  <si>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</si>
  <si>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</si>
  <si>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</si>
  <si>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</si>
  <si>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</si>
  <si>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</si>
  <si>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</si>
  <si>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</si>
  <si>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</si>
  <si>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</si>
  <si>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</si>
  <si>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</si>
  <si>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</si>
  <si>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</si>
  <si>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</si>
  <si>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</si>
  <si>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</si>
  <si>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</si>
  <si>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</si>
  <si>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</si>
  <si>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</si>
  <si>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</si>
  <si>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</si>
  <si>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</si>
  <si>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</si>
  <si>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</si>
  <si>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</si>
  <si>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</si>
  <si>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</si>
  <si>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</si>
  <si>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</si>
  <si>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</si>
  <si>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</si>
  <si>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</si>
  <si>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</si>
  <si>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</si>
  <si>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</si>
  <si>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</si>
  <si>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</si>
  <si>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</si>
  <si>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</si>
  <si>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</si>
  <si>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</si>
  <si>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</si>
  <si>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</si>
  <si>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</si>
  <si>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</si>
  <si>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</si>
  <si>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</si>
  <si>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</si>
  <si>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</si>
  <si>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</si>
  <si>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</si>
  <si>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</si>
  <si>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</si>
  <si>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</si>
  <si>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</si>
  <si>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</si>
  <si>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</si>
  <si>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</si>
  <si>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</si>
  <si>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</si>
  <si>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</si>
  <si>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</si>
  <si>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</si>
  <si>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</si>
  <si>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</si>
  <si>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</si>
  <si>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</si>
  <si>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</si>
  <si>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</si>
  <si>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</si>
  <si>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</si>
  <si>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</si>
  <si>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</si>
  <si>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</si>
  <si>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</si>
  <si>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</si>
  <si>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</si>
  <si>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</si>
  <si>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</si>
  <si>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</si>
  <si>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</si>
  <si>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</si>
  <si>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</si>
  <si>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</si>
  <si>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</si>
  <si>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</si>
  <si>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</si>
  <si>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</si>
  <si>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</si>
  <si>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</si>
  <si>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</si>
  <si>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</si>
  <si>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</si>
  <si>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</si>
  <si>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</si>
  <si>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</si>
  <si>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</si>
  <si>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</si>
  <si>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</si>
  <si>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</si>
  <si>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</si>
  <si>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</si>
  <si>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</si>
  <si>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</si>
  <si>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</si>
  <si>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</si>
  <si>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</si>
  <si>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</si>
  <si>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</si>
  <si>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</si>
  <si>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</si>
  <si>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</si>
  <si>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</si>
  <si>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</si>
  <si>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</si>
  <si>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</si>
  <si>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</si>
  <si>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</si>
  <si>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</si>
  <si>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</si>
  <si>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</si>
  <si>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</si>
  <si>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</si>
  <si>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</si>
  <si>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</si>
  <si>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</si>
  <si>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</si>
  <si>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</si>
  <si>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</si>
  <si>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</si>
  <si>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</si>
  <si>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</si>
  <si>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</si>
  <si>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</si>
  <si>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</si>
  <si>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</si>
  <si>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</si>
  <si>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</si>
  <si>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</si>
  <si>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</si>
  <si>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</si>
  <si>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</si>
  <si>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</si>
  <si>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</si>
  <si>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</si>
  <si>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</si>
  <si>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</si>
  <si>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</si>
  <si>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</si>
  <si>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</si>
  <si>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</si>
  <si>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</si>
  <si>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</si>
  <si>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</si>
  <si>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</si>
  <si>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</si>
  <si>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</si>
  <si>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</si>
  <si>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</si>
  <si>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</si>
  <si>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</si>
  <si>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</si>
  <si>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</si>
  <si>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</si>
  <si>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</si>
  <si>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</si>
  <si>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</si>
  <si>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</si>
  <si>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</si>
  <si>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</si>
  <si>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</si>
  <si>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</si>
  <si>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</si>
  <si>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</si>
  <si>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</si>
  <si>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</si>
  <si>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</si>
  <si>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</si>
  <si>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</si>
  <si>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</si>
  <si>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</si>
  <si>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</si>
  <si>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</si>
  <si>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</si>
  <si>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</si>
  <si>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</si>
  <si>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</si>
  <si>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</si>
  <si>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</si>
  <si>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</si>
  <si>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</si>
  <si>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</si>
  <si>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</si>
  <si>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</si>
  <si>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</si>
  <si>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</si>
  <si>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</si>
  <si>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</si>
  <si>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</si>
  <si>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</si>
  <si>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</si>
  <si>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</si>
  <si>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</si>
  <si>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</si>
  <si>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</si>
  <si>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</si>
  <si>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</si>
  <si>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</si>
  <si>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</si>
  <si>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</si>
  <si>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</si>
  <si>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</si>
  <si>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</si>
  <si>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</si>
  <si>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</si>
  <si>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</si>
  <si>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</si>
  <si>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</si>
  <si>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</si>
  <si>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</si>
  <si>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</si>
  <si>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</si>
  <si>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</si>
  <si>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</si>
  <si>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</si>
  <si>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</si>
  <si>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</si>
  <si>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</si>
  <si>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</si>
  <si>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</si>
  <si>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</si>
  <si>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</si>
  <si>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</si>
  <si>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</si>
  <si>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</si>
  <si>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</si>
  <si>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</si>
  <si>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</si>
  <si>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</si>
  <si>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</si>
  <si>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</si>
  <si>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</si>
  <si>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</si>
  <si>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</si>
  <si>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</si>
  <si>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</si>
  <si>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</si>
  <si>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</si>
  <si>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</si>
  <si>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</si>
  <si>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</si>
  <si>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</si>
  <si>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</si>
  <si>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</si>
  <si>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</si>
  <si>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</si>
  <si>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</si>
  <si>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</si>
  <si>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</si>
  <si>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</si>
  <si>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</si>
  <si>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</si>
  <si>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</si>
  <si>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</si>
  <si>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</si>
  <si>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</si>
  <si>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</si>
  <si>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</si>
  <si>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</si>
  <si>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</si>
  <si>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</si>
  <si>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</si>
  <si>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</si>
  <si>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</si>
  <si>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</si>
  <si>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</si>
  <si>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</si>
  <si>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</si>
  <si>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</si>
  <si>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</si>
  <si>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</si>
  <si>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</si>
  <si>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</si>
  <si>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</si>
  <si>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</si>
  <si>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</si>
  <si>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</si>
  <si>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</si>
  <si>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</si>
  <si>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</si>
  <si>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</si>
  <si>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</si>
  <si>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</si>
  <si>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</si>
  <si>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</si>
  <si>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</si>
  <si>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</si>
  <si>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</si>
  <si>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</si>
  <si>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</si>
  <si>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</si>
  <si>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</si>
  <si>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</si>
  <si>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</si>
  <si>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</si>
  <si>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</si>
  <si>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</si>
  <si>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</si>
  <si>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</si>
  <si>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</si>
  <si>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</si>
  <si>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</si>
  <si>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</si>
  <si>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</si>
  <si>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</si>
  <si>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</si>
  <si>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</si>
  <si>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</si>
  <si>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</si>
  <si>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</si>
  <si>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</si>
  <si>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</si>
  <si>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</si>
  <si>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</si>
  <si>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</si>
  <si>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</si>
  <si>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</si>
  <si>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</si>
  <si>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</si>
  <si>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</si>
  <si>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</si>
  <si>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</si>
  <si>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</si>
  <si>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</si>
  <si>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</si>
  <si>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</si>
  <si>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</si>
  <si>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</si>
  <si>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</si>
  <si>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</si>
  <si>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</si>
  <si>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</si>
  <si>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</si>
  <si>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</si>
  <si>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</si>
  <si>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</si>
  <si>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</si>
  <si>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</si>
  <si>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</si>
  <si>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</si>
  <si>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</si>
  <si>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</si>
  <si>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</si>
  <si>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</si>
  <si>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</si>
  <si>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</si>
  <si>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</si>
  <si>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</si>
  <si>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</si>
  <si>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</si>
  <si>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</si>
  <si>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</si>
  <si>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</si>
  <si>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</si>
  <si>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</si>
  <si>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</si>
  <si>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</si>
  <si>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</si>
  <si>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</si>
  <si>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</si>
  <si>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</si>
  <si>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</si>
  <si>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</si>
  <si>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</si>
  <si>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</si>
  <si>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</si>
  <si>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</si>
  <si>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</si>
  <si>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</si>
  <si>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</si>
  <si>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</si>
  <si>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</si>
  <si>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</si>
  <si>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</si>
  <si>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</si>
  <si>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</si>
  <si>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</si>
  <si>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</si>
  <si>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</si>
  <si>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</si>
  <si>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</si>
  <si>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</si>
  <si>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</si>
  <si>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</si>
  <si>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</si>
  <si>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</si>
  <si>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</si>
  <si>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</si>
  <si>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</si>
  <si>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</si>
  <si>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</si>
  <si>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</si>
  <si>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</si>
  <si>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</si>
  <si>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</si>
  <si>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</si>
  <si>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</si>
  <si>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</si>
  <si>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</si>
  <si>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</si>
  <si>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</si>
  <si>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</si>
  <si>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</si>
  <si>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</si>
  <si>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</si>
  <si>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</si>
  <si>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</si>
  <si>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</si>
  <si>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</si>
  <si>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</si>
  <si>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</si>
  <si>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</si>
  <si>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</si>
  <si>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</si>
  <si>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</si>
  <si>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</si>
  <si>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</si>
  <si>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</si>
  <si>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</si>
  <si>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</si>
  <si>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</si>
  <si>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</si>
  <si>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</si>
  <si>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</si>
  <si>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</si>
  <si>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</si>
  <si>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</si>
  <si>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</si>
  <si>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</si>
  <si>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</si>
  <si>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</si>
  <si>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</si>
  <si>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</si>
  <si>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</si>
  <si>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</si>
  <si>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</si>
  <si>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</si>
  <si>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</si>
  <si>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</si>
  <si>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</si>
  <si>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</si>
  <si>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</si>
  <si>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</si>
  <si>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</si>
  <si>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</si>
  <si>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</si>
  <si>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</si>
  <si>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</si>
  <si>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</si>
  <si>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</si>
  <si>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</si>
  <si>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</si>
  <si>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</si>
  <si>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</si>
  <si>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</si>
  <si>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</si>
  <si>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</si>
  <si>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</si>
  <si>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</si>
  <si>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</si>
  <si>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</si>
  <si>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</si>
  <si>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</si>
  <si>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</si>
  <si>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</si>
  <si>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</si>
  <si>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</si>
  <si>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</si>
  <si>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</si>
  <si>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</si>
  <si>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</si>
  <si>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</si>
  <si>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</si>
  <si>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</si>
  <si>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</si>
  <si>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</si>
  <si>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</si>
  <si>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</si>
  <si>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</si>
  <si>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</si>
  <si>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</si>
  <si>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</si>
  <si>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</si>
  <si>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</si>
  <si>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</si>
  <si>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</si>
  <si>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</si>
  <si>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</si>
  <si>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</si>
  <si>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</si>
  <si>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</si>
  <si>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</si>
  <si>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</si>
  <si>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</si>
  <si>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</si>
  <si>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</si>
  <si>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</si>
  <si>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</si>
  <si>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</si>
  <si>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</si>
  <si>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</si>
  <si>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</si>
  <si>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</si>
  <si>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</si>
  <si>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</si>
  <si>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</si>
  <si>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</si>
  <si>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</si>
  <si>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</si>
  <si>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</si>
  <si>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</si>
  <si>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</si>
  <si>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</si>
  <si>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</si>
  <si>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</si>
  <si>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</si>
  <si>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</si>
  <si>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</si>
  <si>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</si>
  <si>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</si>
  <si>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</si>
  <si>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</si>
  <si>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</si>
  <si>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</si>
  <si>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</si>
  <si>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</si>
  <si>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</si>
  <si>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</si>
  <si>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</si>
  <si>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</si>
  <si>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</si>
  <si>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</si>
  <si>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</si>
  <si>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</si>
  <si>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</si>
  <si>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</si>
  <si>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</si>
  <si>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</si>
  <si>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</si>
  <si>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</si>
  <si>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</si>
  <si>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</si>
  <si>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</si>
  <si>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</si>
  <si>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</si>
  <si>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</si>
  <si>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</si>
  <si>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</si>
  <si>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</si>
  <si>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</si>
  <si>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</si>
  <si>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</si>
  <si>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</si>
  <si>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</si>
  <si>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</si>
  <si>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</si>
  <si>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</si>
  <si>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</si>
  <si>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</si>
  <si>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</si>
  <si>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</si>
  <si>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</si>
  <si>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</si>
  <si>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</si>
  <si>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</si>
  <si>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</si>
  <si>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</si>
  <si>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</si>
  <si>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</si>
  <si>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</si>
  <si>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</si>
  <si>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</si>
  <si>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</si>
  <si>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</si>
  <si>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</si>
  <si>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</si>
  <si>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</si>
  <si>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</si>
  <si>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</si>
  <si>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</si>
  <si>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</si>
  <si>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</si>
  <si>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</si>
  <si>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</si>
  <si>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</si>
  <si>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</si>
  <si>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</si>
  <si>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</si>
  <si>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</si>
  <si>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</si>
  <si>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</si>
  <si>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</si>
  <si>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</si>
  <si>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</si>
  <si>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</si>
  <si>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</si>
  <si>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</si>
  <si>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</si>
  <si>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</si>
  <si>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</si>
  <si>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</si>
  <si>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</si>
  <si>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</si>
  <si>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</si>
  <si>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</si>
  <si>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</si>
  <si>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</si>
  <si>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</si>
  <si>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</si>
  <si>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</si>
  <si>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</si>
  <si>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</si>
  <si>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</si>
  <si>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</si>
  <si>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</si>
  <si>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</si>
  <si>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</si>
  <si>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</si>
  <si>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</si>
  <si>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</si>
  <si>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</si>
  <si>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</si>
  <si>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</si>
  <si>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</si>
  <si>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</si>
  <si>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</si>
  <si>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</si>
  <si>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</si>
  <si>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</si>
  <si>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</si>
  <si>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</si>
  <si>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</si>
  <si>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</si>
  <si>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</si>
  <si>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</si>
  <si>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</si>
  <si>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</si>
  <si>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</si>
  <si>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</si>
  <si>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</si>
  <si>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</si>
  <si>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</si>
  <si>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</si>
  <si>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</si>
  <si>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</si>
  <si>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</si>
  <si>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</si>
  <si>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</si>
  <si>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</si>
  <si>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</si>
  <si>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</si>
  <si>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</si>
  <si>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</si>
  <si>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</si>
  <si>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</si>
  <si>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</si>
  <si>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</si>
  <si>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</si>
  <si>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</si>
  <si>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</si>
  <si>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</si>
  <si>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</si>
  <si>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</si>
  <si>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</si>
  <si>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</si>
  <si>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</si>
  <si>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</si>
  <si>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</si>
  <si>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</si>
  <si>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</si>
  <si>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</si>
  <si>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</si>
  <si>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</si>
  <si>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</si>
  <si>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</si>
  <si>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</si>
  <si>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</si>
  <si>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</si>
  <si>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</si>
  <si>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</si>
  <si>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</si>
  <si>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</si>
  <si>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</si>
  <si>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</si>
  <si>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</si>
  <si>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</si>
  <si>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</si>
  <si>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</si>
  <si>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</si>
  <si>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</si>
  <si>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</si>
  <si>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</si>
  <si>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</si>
  <si>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</si>
  <si>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</si>
  <si>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</si>
  <si>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</si>
  <si>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</si>
  <si>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</si>
  <si>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</si>
  <si>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</si>
  <si>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</si>
  <si>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</si>
  <si>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</si>
  <si>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</si>
  <si>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</si>
  <si>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</si>
  <si>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</si>
  <si>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</si>
  <si>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</si>
  <si>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</si>
  <si>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</si>
  <si>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</si>
  <si>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</si>
  <si>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</si>
  <si>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</si>
  <si>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</si>
  <si>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</si>
  <si>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</si>
  <si>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</si>
  <si>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</si>
  <si>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</si>
  <si>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</si>
  <si>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</si>
  <si>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</si>
  <si>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</si>
  <si>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</si>
  <si>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</si>
  <si>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</si>
  <si>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</si>
  <si>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</si>
  <si>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</si>
  <si>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</si>
  <si>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</si>
  <si>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</si>
  <si>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</si>
  <si>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</si>
  <si>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</si>
  <si>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</si>
  <si>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</si>
  <si>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</si>
  <si>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</si>
  <si>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</si>
  <si>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</si>
  <si>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</si>
  <si>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</si>
  <si>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</si>
  <si>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</si>
  <si>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</si>
  <si>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</si>
  <si>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</si>
  <si>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</si>
  <si>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</si>
  <si>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</si>
  <si>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</si>
  <si>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</si>
  <si>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</si>
  <si>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</si>
  <si>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</si>
  <si>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</si>
  <si>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</si>
  <si>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</si>
  <si>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</si>
  <si>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</si>
  <si>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</si>
  <si>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</si>
  <si>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</si>
  <si>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</si>
  <si>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</si>
  <si>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</si>
  <si>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</si>
  <si>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</si>
  <si>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</si>
  <si>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</si>
  <si>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</si>
  <si>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</si>
  <si>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</si>
  <si>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</si>
  <si>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</si>
  <si>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</si>
  <si>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</si>
  <si>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</si>
  <si>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</si>
  <si>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</si>
  <si>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</si>
  <si>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</si>
  <si>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</si>
  <si>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</si>
  <si>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</si>
  <si>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</si>
  <si>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</si>
  <si>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</si>
  <si>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</si>
  <si>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</si>
  <si>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</si>
  <si>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</si>
  <si>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</si>
  <si>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</si>
  <si>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</si>
  <si>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</si>
  <si>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</si>
  <si>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</si>
  <si>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</si>
  <si>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</si>
  <si>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</si>
  <si>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</si>
  <si>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</si>
  <si>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</si>
  <si>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</si>
  <si>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</si>
  <si>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</si>
  <si>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</si>
  <si>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</si>
  <si>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</si>
  <si>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</si>
  <si>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</si>
  <si>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</si>
  <si>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</si>
  <si>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</si>
  <si>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</si>
  <si>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</si>
  <si>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</si>
  <si>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</si>
  <si>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</si>
  <si>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</si>
  <si>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</si>
  <si>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</si>
  <si>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</si>
  <si>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</si>
  <si>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</si>
  <si>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</si>
  <si>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</si>
  <si>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</si>
  <si>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</si>
  <si>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</si>
  <si>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</si>
  <si>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</si>
  <si>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</si>
  <si>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</si>
  <si>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</si>
  <si>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</si>
  <si>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</si>
  <si>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</si>
  <si>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</si>
  <si>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</si>
  <si>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</si>
  <si>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</si>
  <si>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</si>
  <si>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</si>
  <si>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</si>
  <si>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</si>
  <si>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</si>
  <si>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</si>
  <si>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</si>
  <si>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</si>
  <si>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</si>
  <si>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</si>
  <si>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</si>
  <si>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</si>
  <si>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</si>
  <si>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</si>
  <si>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</si>
  <si>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</si>
  <si>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</si>
  <si>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</si>
  <si>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</si>
  <si>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</si>
  <si>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</si>
  <si>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</si>
  <si>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</si>
  <si>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</si>
  <si>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</si>
  <si>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</si>
  <si>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</si>
  <si>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</si>
  <si>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</si>
  <si>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</si>
  <si>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</si>
  <si>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</si>
  <si>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</si>
  <si>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</si>
  <si>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</si>
  <si>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</si>
  <si>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</si>
  <si>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</si>
  <si>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</si>
  <si>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</si>
  <si>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</si>
  <si>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</si>
  <si>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</si>
  <si>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</si>
  <si>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</si>
  <si>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</si>
  <si>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</si>
  <si>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</si>
  <si>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</si>
  <si>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</si>
  <si>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</si>
  <si>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</si>
  <si>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</si>
  <si>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</si>
  <si>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</si>
  <si>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</si>
  <si>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</si>
  <si>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</si>
  <si>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</si>
  <si>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</si>
  <si>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</si>
  <si>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</si>
  <si>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</si>
  <si>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</si>
  <si>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</si>
  <si>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</si>
  <si>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</si>
  <si>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</si>
  <si>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</si>
  <si>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</si>
  <si>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</si>
  <si>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</si>
  <si>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</si>
  <si>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</si>
  <si>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</si>
  <si>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</si>
  <si>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</si>
  <si>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</si>
  <si>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</si>
  <si>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</si>
  <si>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</si>
  <si>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</si>
  <si>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</si>
  <si>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</si>
  <si>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</si>
  <si>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</si>
  <si>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</si>
  <si>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</si>
  <si>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</si>
  <si>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</si>
  <si>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</si>
  <si>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</si>
  <si>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</si>
  <si>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</si>
  <si>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</si>
  <si>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</si>
  <si>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</si>
  <si>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</si>
  <si>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</si>
  <si>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</si>
  <si>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</si>
  <si>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</si>
  <si>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</si>
  <si>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</si>
  <si>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</si>
  <si>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</si>
  <si>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</si>
  <si>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</si>
  <si>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</si>
  <si>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</si>
  <si>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</si>
  <si>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</si>
  <si>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</si>
  <si>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</si>
  <si>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</si>
  <si>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</si>
  <si>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</si>
  <si>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</si>
  <si>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</si>
  <si>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</si>
  <si>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</si>
  <si>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</si>
  <si>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</si>
  <si>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</si>
  <si>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</si>
  <si>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</si>
  <si>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</si>
  <si>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</si>
  <si>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</si>
  <si>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</si>
  <si>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</si>
  <si>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</si>
  <si>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</si>
  <si>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</si>
  <si>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</si>
  <si>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</si>
  <si>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</si>
  <si>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</si>
  <si>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</si>
  <si>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</si>
  <si>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</si>
  <si>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</si>
  <si>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</si>
  <si>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</si>
  <si>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</si>
  <si>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</si>
  <si>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</si>
  <si>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</si>
  <si>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</si>
  <si>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</si>
  <si>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</si>
  <si>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</si>
  <si>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</si>
  <si>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</si>
  <si>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</si>
  <si>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</si>
  <si>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</si>
  <si>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</si>
  <si>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</si>
  <si>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</si>
  <si>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</si>
  <si>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</si>
  <si>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</si>
  <si>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</si>
  <si>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</si>
  <si>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</si>
  <si>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</si>
  <si>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</si>
  <si>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</si>
  <si>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</si>
  <si>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</si>
  <si>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</si>
  <si>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</si>
  <si>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</si>
  <si>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</si>
  <si>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</si>
  <si>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</si>
  <si>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</si>
  <si>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</si>
  <si>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</si>
  <si>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</si>
  <si>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</si>
  <si>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</si>
  <si>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</si>
  <si>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</si>
  <si>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</si>
  <si>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</si>
  <si>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</si>
  <si>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</si>
  <si>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</si>
  <si>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</si>
  <si>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</si>
  <si>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</si>
  <si>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</si>
  <si>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</si>
  <si>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</si>
  <si>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</si>
  <si>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</si>
  <si>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</si>
  <si>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</si>
  <si>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</si>
  <si>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</si>
  <si>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</si>
  <si>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</si>
  <si>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</si>
  <si>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</si>
  <si>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</si>
  <si>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</si>
  <si>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</si>
  <si>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</si>
  <si>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</si>
  <si>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</si>
  <si>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</si>
  <si>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</si>
  <si>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</si>
  <si>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</si>
  <si>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</si>
  <si>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</si>
  <si>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</si>
  <si>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</si>
  <si>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</si>
  <si>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</si>
  <si>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</si>
  <si>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</si>
  <si>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</si>
  <si>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</si>
  <si>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</si>
  <si>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</si>
  <si>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</si>
  <si>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</si>
  <si>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</si>
  <si>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</si>
  <si>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</si>
  <si>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</si>
  <si>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</si>
  <si>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</si>
  <si>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</si>
  <si>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</si>
  <si>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</si>
  <si>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</si>
  <si>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</si>
  <si>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</si>
  <si>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</si>
  <si>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</si>
  <si>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</si>
  <si>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</si>
  <si>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</si>
  <si>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</si>
  <si>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</si>
  <si>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</si>
  <si>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</si>
  <si>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</si>
  <si>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</si>
  <si>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</si>
  <si>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</si>
  <si>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</si>
  <si>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</si>
  <si>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</si>
  <si>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</si>
  <si>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</si>
  <si>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</si>
  <si>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</si>
  <si>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</si>
  <si>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</si>
  <si>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</si>
  <si>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</si>
  <si>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</si>
  <si>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</si>
  <si>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</si>
  <si>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</si>
  <si>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</si>
  <si>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</si>
  <si>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</si>
  <si>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</si>
  <si>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</si>
  <si>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</si>
  <si>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</si>
  <si>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</si>
  <si>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</si>
  <si>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</si>
  <si>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</si>
  <si>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</si>
  <si>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</si>
  <si>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</si>
  <si>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</si>
  <si>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</si>
  <si>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</si>
  <si>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</si>
  <si>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</si>
  <si>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</si>
  <si>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</si>
  <si>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</si>
  <si>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</si>
  <si>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</si>
  <si>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</si>
  <si>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</si>
  <si>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</si>
  <si>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</si>
  <si>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</si>
  <si>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</si>
  <si>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</si>
  <si>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</si>
  <si>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</si>
  <si>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</si>
  <si>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</si>
  <si>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</si>
  <si>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</si>
  <si>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</si>
  <si>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</si>
  <si>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</si>
  <si>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</si>
  <si>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</si>
  <si>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</si>
  <si>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</si>
  <si>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</si>
  <si>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</si>
  <si>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</si>
  <si>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</si>
  <si>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</si>
  <si>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</si>
  <si>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</si>
  <si>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</si>
  <si>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</si>
  <si>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</si>
  <si>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</si>
  <si>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</si>
  <si>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</si>
  <si>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</si>
  <si>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</si>
  <si>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</si>
  <si>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</si>
  <si>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</si>
  <si>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</si>
  <si>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</si>
  <si>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</si>
  <si>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</si>
  <si>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</si>
  <si>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</si>
  <si>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</si>
  <si>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</si>
  <si>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</si>
  <si>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</si>
  <si>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</si>
  <si>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</si>
  <si>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</si>
  <si>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</si>
  <si>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</si>
  <si>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</si>
  <si>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</si>
  <si>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</si>
  <si>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</si>
  <si>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</si>
  <si>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</si>
  <si>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</si>
  <si>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</si>
  <si>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</si>
  <si>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</si>
  <si>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</si>
  <si>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</si>
  <si>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</si>
  <si>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</si>
  <si>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</si>
  <si>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</si>
  <si>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</si>
  <si>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</si>
  <si>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</si>
  <si>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</si>
  <si>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</si>
  <si>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</si>
  <si>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</si>
  <si>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</si>
  <si>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</si>
  <si>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</si>
  <si>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</si>
  <si>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</si>
  <si>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</si>
  <si>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</si>
  <si>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</si>
  <si>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</si>
  <si>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</si>
  <si>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</si>
  <si>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</si>
  <si>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</si>
  <si>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</si>
  <si>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</si>
  <si>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</si>
  <si>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</si>
  <si>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</si>
  <si>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</si>
  <si>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</si>
  <si>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</si>
  <si>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</si>
  <si>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</si>
  <si>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</si>
  <si>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</si>
  <si>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</si>
  <si>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</si>
  <si>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</si>
  <si>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</si>
  <si>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</si>
  <si>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</si>
  <si>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</si>
  <si>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</si>
  <si>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</si>
  <si>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</si>
  <si>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</si>
  <si>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</si>
  <si>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</si>
  <si>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</si>
  <si>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</si>
  <si>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</si>
  <si>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</si>
  <si>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</si>
  <si>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</si>
  <si>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</si>
  <si>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</si>
  <si>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</si>
  <si>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</si>
  <si>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</si>
  <si>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</si>
  <si>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</si>
  <si>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</si>
  <si>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</si>
  <si>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</si>
  <si>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</si>
  <si>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</si>
  <si>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</si>
  <si>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</si>
  <si>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</si>
  <si>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</si>
  <si>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</si>
  <si>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</si>
  <si>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</si>
  <si>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</si>
  <si>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</si>
  <si>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</si>
  <si>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</si>
  <si>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</si>
  <si>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</si>
  <si>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</si>
  <si>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</si>
  <si>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</si>
  <si>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</si>
  <si>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</si>
  <si>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</si>
  <si>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</si>
  <si>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</si>
  <si>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</si>
  <si>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</si>
  <si>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</si>
  <si>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</si>
  <si>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</si>
  <si>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</si>
  <si>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</si>
  <si>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</si>
  <si>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</si>
  <si>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</si>
  <si>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</si>
  <si>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</si>
  <si>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</si>
  <si>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</si>
  <si>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</si>
  <si>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</si>
  <si>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</si>
  <si>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</si>
  <si>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</si>
  <si>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</si>
  <si>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</si>
  <si>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</si>
  <si>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</si>
  <si>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</si>
  <si>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</si>
  <si>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</si>
  <si>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</si>
  <si>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</si>
  <si>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</si>
  <si>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</si>
  <si>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</si>
  <si>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</si>
  <si>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</si>
  <si>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</si>
  <si>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</si>
  <si>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</si>
  <si>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</si>
  <si>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</si>
  <si>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</si>
  <si>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</si>
  <si>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</si>
  <si>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</si>
  <si>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</si>
  <si>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</si>
  <si>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</si>
  <si>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</si>
  <si>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</si>
  <si>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</si>
  <si>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</si>
  <si>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</si>
  <si>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</si>
  <si>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</si>
  <si>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</si>
  <si>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</si>
  <si>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</si>
  <si>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</si>
  <si>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</si>
  <si>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</si>
  <si>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</si>
  <si>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</si>
  <si>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</si>
  <si>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</si>
  <si>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</si>
  <si>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</si>
  <si>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</si>
  <si>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</si>
  <si>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</si>
  <si>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</si>
  <si>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</si>
  <si>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</si>
  <si>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</si>
  <si>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</si>
  <si>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</si>
  <si>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</si>
  <si>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</si>
  <si>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</si>
  <si>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</si>
  <si>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</si>
  <si>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</si>
  <si>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</si>
  <si>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</si>
  <si>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</si>
  <si>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</si>
  <si>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</si>
  <si>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</si>
  <si>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</si>
  <si>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</si>
  <si>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</si>
  <si>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</si>
  <si>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</si>
  <si>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</si>
  <si>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</si>
  <si>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</si>
  <si>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</si>
  <si>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</si>
  <si>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</si>
  <si>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</si>
  <si>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</si>
  <si>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</si>
  <si>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</si>
  <si>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</si>
  <si>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</si>
  <si>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</si>
  <si>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</si>
  <si>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</si>
  <si>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</si>
  <si>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</si>
  <si>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</si>
  <si>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</si>
  <si>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</si>
  <si>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</si>
  <si>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</si>
  <si>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</si>
  <si>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</si>
  <si>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</si>
  <si>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</si>
  <si>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</si>
  <si>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</si>
  <si>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</si>
  <si>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</si>
  <si>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</si>
  <si>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</si>
  <si>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</si>
  <si>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</si>
  <si>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</si>
  <si>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</si>
  <si>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</si>
  <si>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</si>
  <si>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</si>
  <si>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</si>
  <si>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</si>
  <si>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</si>
  <si>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</si>
  <si>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</si>
  <si>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</si>
  <si>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</si>
  <si>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</si>
  <si>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</si>
  <si>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</si>
  <si>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</si>
  <si>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</si>
  <si>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</si>
  <si>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</si>
  <si>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</si>
  <si>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</si>
  <si>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</si>
  <si>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</si>
  <si>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</si>
  <si>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</si>
  <si>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</si>
  <si>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</si>
  <si>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</si>
  <si>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</si>
  <si>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</si>
  <si>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</si>
  <si>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</si>
  <si>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</si>
  <si>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</si>
  <si>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</si>
  <si>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</si>
  <si>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</si>
  <si>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</si>
  <si>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</si>
  <si>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</si>
  <si>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</si>
  <si>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</si>
  <si>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</si>
  <si>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</si>
  <si>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</si>
  <si>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</si>
  <si>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</si>
  <si>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</si>
  <si>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</si>
  <si>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</si>
  <si>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</si>
  <si>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</si>
  <si>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</si>
  <si>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</si>
  <si>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</si>
  <si>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</si>
  <si>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</si>
  <si>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</si>
  <si>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</si>
  <si>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</si>
  <si>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</si>
  <si>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</si>
  <si>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</si>
  <si>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</si>
  <si>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</si>
  <si>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</si>
  <si>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</si>
  <si>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</si>
  <si>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</si>
  <si>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</si>
  <si>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</si>
  <si>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</si>
  <si>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</si>
  <si>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</si>
  <si>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</si>
  <si>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</si>
  <si>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</si>
  <si>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</si>
  <si>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</si>
  <si>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</si>
  <si>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</si>
  <si>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</si>
  <si>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</si>
  <si>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</si>
  <si>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</si>
  <si>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</si>
  <si>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</si>
  <si>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</si>
  <si>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</si>
  <si>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</si>
  <si>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</si>
  <si>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</si>
  <si>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</si>
  <si>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</si>
  <si>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</si>
  <si>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</si>
  <si>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</si>
  <si>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</si>
  <si>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</si>
  <si>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</si>
  <si>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</si>
  <si>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</si>
  <si>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</si>
  <si>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</si>
  <si>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</si>
  <si>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</si>
  <si>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</si>
  <si>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</si>
  <si>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</si>
  <si>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</si>
  <si>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</si>
  <si>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</si>
  <si>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</si>
  <si>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</si>
  <si>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</si>
  <si>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</si>
  <si>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</si>
  <si>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</si>
  <si>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</si>
  <si>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</si>
  <si>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</si>
  <si>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</si>
  <si>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</si>
  <si>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</si>
  <si>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</si>
  <si>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</si>
  <si>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</si>
  <si>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</si>
  <si>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</si>
  <si>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</si>
  <si>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</si>
  <si>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</si>
  <si>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</si>
  <si>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</si>
  <si>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</si>
  <si>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</si>
  <si>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</si>
  <si>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</si>
  <si>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</si>
  <si>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</si>
  <si>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</si>
  <si>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</si>
  <si>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</si>
  <si>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</si>
  <si>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</si>
  <si>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</si>
  <si>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</si>
  <si>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</si>
  <si>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</si>
  <si>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</si>
  <si>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</si>
  <si>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</si>
  <si>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</si>
  <si>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</si>
  <si>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</si>
  <si>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</si>
  <si>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</si>
  <si>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</si>
  <si>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</si>
  <si>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</si>
  <si>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</si>
  <si>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</si>
  <si>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</si>
  <si>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</si>
  <si>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</si>
  <si>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</si>
  <si>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</si>
  <si>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</si>
  <si>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</si>
  <si>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</si>
  <si>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</si>
  <si>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</si>
  <si>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</si>
  <si>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</si>
  <si>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</si>
  <si>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</si>
  <si>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</si>
  <si>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</si>
  <si>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</si>
  <si>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</si>
  <si>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</si>
  <si>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</si>
  <si>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</si>
  <si>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</si>
  <si>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</si>
  <si>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</si>
  <si>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</si>
  <si>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</si>
  <si>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</si>
  <si>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</si>
  <si>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</si>
  <si>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</si>
  <si>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</si>
  <si>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</si>
  <si>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</si>
  <si>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</si>
  <si>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</si>
  <si>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</si>
  <si>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</si>
  <si>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</si>
  <si>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</si>
  <si>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</si>
  <si>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</si>
  <si>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</si>
  <si>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</si>
  <si>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</si>
  <si>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</si>
  <si>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</si>
  <si>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</si>
  <si>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</si>
  <si>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</si>
  <si>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</si>
  <si>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</si>
  <si>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</si>
  <si>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</si>
  <si>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</si>
  <si>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</si>
  <si>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</si>
  <si>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</si>
  <si>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</si>
  <si>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</si>
  <si>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</si>
  <si>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</si>
  <si>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</si>
  <si>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</si>
  <si>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</si>
  <si>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</si>
  <si>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</si>
  <si>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</si>
  <si>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</si>
  <si>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</si>
  <si>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</si>
  <si>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</si>
  <si>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</si>
  <si>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</si>
  <si>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</si>
  <si>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</si>
  <si>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</si>
  <si>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</si>
  <si>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</si>
  <si>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</si>
  <si>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</si>
  <si>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</si>
  <si>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</si>
  <si>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</si>
  <si>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</si>
  <si>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</si>
  <si>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</si>
  <si>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</si>
  <si>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</si>
  <si>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</si>
  <si>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</si>
  <si>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</si>
  <si>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</si>
  <si>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</si>
  <si>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</si>
  <si>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</si>
  <si>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</si>
  <si>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</si>
  <si>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</si>
  <si>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</si>
  <si>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</si>
  <si>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</si>
  <si>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</si>
  <si>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</si>
  <si>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</si>
  <si>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</si>
  <si>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</si>
  <si>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</si>
  <si>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</si>
  <si>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</si>
  <si>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</si>
  <si>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</si>
  <si>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</si>
  <si>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</si>
  <si>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</si>
  <si>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</si>
  <si>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</si>
  <si>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</si>
  <si>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</si>
  <si>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</si>
  <si>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</si>
  <si>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</si>
  <si>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</si>
  <si>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</si>
  <si>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</si>
  <si>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</si>
  <si>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</si>
  <si>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</si>
  <si>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</si>
  <si>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</si>
  <si>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</si>
  <si>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</si>
  <si>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</si>
  <si>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</si>
  <si>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</si>
  <si>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</si>
  <si>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</si>
  <si>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</si>
  <si>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</si>
  <si>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</si>
  <si>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</si>
  <si>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</si>
  <si>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</si>
  <si>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</si>
  <si>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</si>
  <si>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</si>
  <si>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</si>
  <si>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</si>
  <si>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</si>
  <si>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</si>
  <si>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</si>
  <si>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</si>
  <si>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</si>
  <si>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</si>
  <si>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</si>
  <si>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</si>
  <si>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</si>
  <si>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</si>
  <si>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</si>
  <si>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</si>
  <si>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</si>
  <si>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</si>
  <si>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</si>
  <si>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</si>
  <si>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</si>
  <si>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</si>
  <si>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</si>
  <si>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</si>
  <si>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</si>
  <si>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</si>
  <si>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</si>
  <si>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</si>
  <si>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</si>
  <si>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</si>
  <si>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</si>
  <si>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</si>
  <si>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</si>
  <si>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</si>
  <si>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</si>
  <si>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</si>
  <si>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</si>
  <si>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</si>
  <si>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</si>
  <si>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</si>
  <si>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</si>
  <si>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</si>
  <si>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</si>
  <si>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</si>
  <si>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</si>
  <si>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</si>
  <si>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</si>
  <si>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</si>
  <si>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</si>
  <si>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</si>
  <si>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</si>
  <si>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</si>
  <si>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</si>
  <si>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</si>
  <si>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</si>
  <si>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</si>
  <si>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</si>
  <si>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</si>
  <si>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</si>
  <si>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</si>
  <si>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</si>
  <si>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</si>
  <si>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</si>
  <si>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</si>
  <si>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</si>
  <si>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</si>
  <si>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</si>
  <si>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</si>
  <si>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</si>
  <si>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</si>
  <si>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</si>
  <si>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</si>
  <si>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</si>
  <si>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</si>
  <si>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</si>
  <si>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</si>
  <si>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</si>
  <si>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</si>
  <si>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</si>
  <si>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</si>
  <si>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</si>
  <si>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</si>
  <si>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</si>
  <si>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</si>
  <si>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</si>
  <si>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</si>
  <si>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</si>
  <si>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</si>
  <si>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</si>
  <si>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</si>
  <si>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</si>
  <si>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</si>
  <si>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</si>
  <si>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</si>
  <si>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</si>
  <si>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</si>
  <si>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</si>
  <si>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</si>
  <si>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</si>
  <si>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</si>
  <si>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</si>
  <si>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</si>
  <si>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</si>
  <si>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</si>
  <si>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</si>
  <si>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</si>
  <si>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</si>
  <si>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</si>
  <si>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</si>
  <si>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</si>
  <si>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</si>
  <si>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</si>
  <si>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</si>
  <si>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</si>
  <si>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</si>
  <si>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</si>
  <si>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</si>
  <si>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</si>
  <si>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</si>
  <si>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</si>
  <si>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</si>
  <si>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</si>
  <si>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</si>
  <si>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</si>
  <si>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</si>
  <si>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</si>
  <si>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</si>
  <si>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</si>
  <si>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</si>
  <si>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</si>
  <si>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</si>
  <si>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</si>
  <si>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</si>
  <si>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</si>
  <si>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</si>
  <si>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</si>
  <si>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</si>
  <si>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</si>
  <si>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</si>
  <si>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</si>
  <si>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</si>
  <si>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</si>
  <si>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</si>
  <si>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</si>
  <si>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</si>
  <si>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</si>
  <si>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</si>
  <si>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</si>
  <si>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</si>
  <si>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</si>
  <si>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</si>
  <si>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</si>
  <si>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</si>
  <si>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</si>
  <si>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</si>
  <si>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</si>
  <si>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</si>
  <si>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</si>
  <si>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</si>
  <si>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</si>
  <si>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</si>
  <si>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</si>
  <si>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</si>
  <si>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</si>
  <si>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</si>
  <si>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</si>
  <si>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</si>
  <si>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</si>
  <si>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</si>
  <si>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</si>
  <si>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</si>
  <si>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</si>
  <si>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</si>
  <si>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</si>
  <si>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</si>
  <si>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</si>
  <si>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</si>
  <si>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</si>
  <si>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</si>
  <si>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</si>
  <si>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</si>
  <si>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</si>
  <si>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</si>
  <si>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</si>
  <si>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</si>
  <si>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</si>
  <si>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</si>
  <si>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</si>
  <si>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</si>
  <si>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</si>
  <si>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</si>
  <si>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</si>
  <si>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</si>
  <si>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</si>
  <si>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</si>
  <si>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</si>
  <si>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</si>
  <si>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</si>
  <si>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</si>
  <si>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</si>
  <si>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</si>
  <si>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</si>
  <si>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</si>
  <si>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</si>
  <si>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</si>
  <si>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</si>
  <si>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</si>
  <si>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</si>
  <si>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</si>
  <si>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</si>
  <si>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</si>
  <si>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</si>
  <si>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</si>
  <si>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</si>
  <si>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</si>
  <si>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</si>
  <si>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</si>
  <si>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</si>
  <si>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</si>
  <si>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</si>
  <si>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</si>
  <si>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</si>
  <si>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</si>
  <si>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</si>
  <si>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</si>
  <si>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</si>
  <si>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</si>
  <si>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</si>
  <si>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</si>
  <si>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</si>
  <si>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</si>
  <si>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</si>
  <si>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</si>
  <si>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</si>
  <si>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</si>
  <si>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</si>
  <si>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</si>
  <si>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</si>
  <si>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</si>
  <si>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</si>
  <si>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</si>
  <si>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</si>
  <si>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</si>
  <si>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</si>
  <si>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</si>
  <si>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</si>
  <si>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</si>
  <si>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</si>
  <si>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</si>
  <si>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</si>
  <si>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</si>
  <si>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</si>
  <si>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</si>
  <si>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</si>
  <si>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</si>
  <si>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</si>
  <si>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</si>
  <si>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</si>
  <si>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</si>
  <si>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</si>
  <si>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</si>
  <si>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</si>
  <si>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</si>
  <si>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</si>
  <si>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</si>
  <si>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</si>
  <si>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</si>
  <si>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</si>
  <si>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</si>
  <si>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</si>
  <si>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</si>
  <si>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</si>
  <si>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</si>
  <si>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</si>
  <si>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</si>
  <si>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</si>
  <si>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</si>
  <si>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</si>
  <si>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</si>
  <si>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</si>
  <si>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</si>
  <si>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</si>
  <si>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</si>
  <si>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</si>
  <si>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</si>
  <si>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</si>
  <si>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</si>
  <si>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</si>
  <si>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</si>
  <si>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</si>
  <si>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</si>
  <si>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</si>
  <si>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</si>
  <si>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</si>
  <si>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</si>
  <si>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</si>
  <si>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</si>
  <si>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</si>
  <si>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</si>
  <si>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</si>
  <si>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</si>
  <si>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</si>
  <si>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</si>
  <si>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</si>
  <si>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</si>
  <si>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</si>
  <si>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</si>
  <si>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</si>
  <si>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</si>
  <si>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</si>
  <si>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</si>
  <si>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</si>
  <si>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</si>
  <si>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</si>
  <si>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</si>
  <si>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</si>
  <si>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</si>
  <si>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</si>
  <si>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</si>
  <si>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</si>
  <si>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</si>
  <si>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</si>
  <si>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</si>
  <si>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</si>
  <si>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</si>
  <si>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</si>
  <si>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</si>
  <si>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</si>
  <si>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</si>
  <si>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</si>
  <si>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</si>
  <si>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</si>
  <si>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</si>
  <si>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</si>
  <si>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</si>
  <si>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</si>
  <si>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</si>
  <si>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</si>
  <si>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</si>
  <si>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</si>
  <si>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</si>
  <si>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</si>
  <si>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</si>
  <si>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</si>
  <si>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</si>
  <si>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</si>
  <si>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</si>
  <si>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</si>
  <si>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</si>
  <si>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</si>
  <si>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</si>
  <si>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</si>
  <si>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</si>
  <si>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</si>
  <si>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</si>
  <si>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</si>
  <si>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</si>
  <si>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</si>
  <si>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</si>
  <si>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</si>
  <si>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</si>
  <si>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</si>
  <si>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</si>
  <si>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</si>
  <si>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</si>
  <si>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</si>
  <si>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</si>
  <si>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</si>
  <si>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</si>
  <si>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</si>
  <si>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</si>
  <si>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</si>
  <si>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</si>
  <si>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</si>
  <si>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</si>
  <si>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</si>
  <si>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</si>
  <si>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</si>
  <si>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</si>
  <si>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</si>
  <si>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</si>
  <si>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</si>
  <si>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</si>
  <si>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</si>
  <si>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</si>
  <si>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</si>
  <si>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</si>
  <si>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</si>
  <si>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</si>
  <si>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</si>
  <si>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</si>
  <si>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</si>
  <si>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</si>
  <si>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</si>
  <si>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</si>
  <si>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</si>
  <si>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</si>
  <si>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</si>
  <si>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</si>
  <si>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</si>
  <si>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</si>
  <si>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</si>
  <si>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</si>
  <si>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</si>
  <si>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</si>
  <si>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</si>
  <si>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</si>
  <si>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</si>
  <si>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</si>
  <si>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</si>
  <si>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</si>
  <si>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</si>
  <si>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</si>
  <si>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</si>
  <si>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</si>
  <si>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</si>
  <si>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</si>
  <si>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</si>
  <si>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</si>
  <si>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</si>
  <si>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</si>
  <si>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</si>
  <si>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</si>
  <si>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</si>
  <si>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</si>
  <si>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</si>
  <si>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</si>
  <si>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</si>
  <si>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</si>
  <si>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</si>
  <si>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</si>
  <si>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</si>
  <si>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</si>
  <si>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</si>
  <si>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</si>
  <si>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</si>
  <si>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</si>
  <si>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</si>
  <si>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</si>
  <si>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</si>
  <si>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</si>
  <si>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</si>
  <si>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</si>
  <si>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</si>
  <si>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</si>
  <si>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</si>
  <si>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</si>
  <si>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</si>
  <si>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</si>
  <si>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</si>
  <si>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</si>
  <si>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</si>
  <si>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</si>
  <si>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</si>
  <si>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</si>
  <si>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</si>
  <si>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</si>
  <si>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</si>
  <si>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</si>
  <si>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</si>
  <si>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</si>
  <si>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</si>
  <si>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</si>
  <si>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</si>
  <si>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</si>
  <si>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</si>
  <si>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</si>
  <si>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</si>
  <si>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</si>
  <si>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</si>
  <si>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</si>
  <si>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</si>
  <si>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</si>
  <si>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</si>
  <si>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</si>
  <si>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</si>
  <si>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</si>
  <si>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</si>
  <si>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</si>
  <si>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</si>
  <si>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</si>
  <si>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</si>
  <si>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</si>
  <si>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</si>
  <si>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</si>
  <si>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</si>
  <si>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</si>
  <si>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</si>
  <si>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</si>
  <si>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</si>
  <si>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</si>
  <si>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</si>
  <si>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</si>
  <si>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</si>
  <si>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</si>
  <si>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</si>
  <si>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</si>
  <si>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</si>
  <si>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</si>
  <si>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</si>
  <si>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</si>
  <si>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</si>
  <si>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</si>
  <si>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</si>
  <si>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</si>
  <si>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</si>
  <si>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</si>
  <si>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</si>
  <si>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</si>
  <si>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</si>
  <si>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</si>
  <si>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</si>
  <si>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</si>
  <si>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</si>
  <si>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</si>
  <si>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</si>
  <si>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</si>
  <si>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</si>
  <si>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</si>
  <si>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</si>
  <si>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</si>
  <si>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</si>
  <si>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</si>
  <si>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</si>
  <si>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</si>
  <si>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</si>
  <si>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</si>
  <si>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</si>
  <si>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</si>
  <si>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</si>
  <si>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</si>
  <si>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</si>
  <si>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</si>
  <si>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</si>
  <si>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</si>
  <si>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</si>
  <si>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</si>
  <si>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</si>
  <si>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</si>
  <si>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</si>
  <si>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</si>
  <si>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</si>
  <si>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</si>
  <si>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</si>
  <si>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</si>
  <si>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</si>
  <si>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</si>
  <si>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</si>
  <si>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</si>
  <si>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</si>
  <si>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</si>
  <si>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</si>
  <si>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</si>
  <si>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</si>
  <si>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</si>
  <si>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</si>
  <si>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</si>
  <si>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</si>
  <si>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</si>
  <si>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</si>
  <si>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</si>
  <si>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</si>
  <si>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</si>
  <si>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</si>
  <si>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</si>
  <si>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</si>
  <si>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</si>
  <si>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</si>
  <si>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</si>
  <si>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</si>
  <si>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</si>
  <si>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</si>
  <si>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</si>
  <si>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</si>
  <si>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</si>
  <si>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</si>
  <si>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</si>
  <si>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</si>
  <si>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</si>
  <si>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</si>
  <si>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</si>
  <si>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</si>
  <si>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</si>
  <si>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</si>
  <si>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</si>
  <si>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</si>
  <si>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</si>
  <si>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</si>
  <si>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</si>
  <si>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</si>
  <si>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</si>
  <si>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</si>
  <si>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</si>
  <si>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</si>
  <si>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</si>
  <si>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</si>
  <si>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</si>
  <si>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</si>
  <si>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</si>
  <si>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</si>
  <si>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</si>
  <si>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</si>
  <si>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</si>
  <si>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</si>
  <si>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</si>
  <si>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</si>
  <si>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</si>
  <si>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</si>
  <si>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</si>
  <si>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</si>
  <si>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</si>
  <si>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</si>
  <si>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</si>
  <si>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</si>
  <si>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</si>
  <si>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</si>
  <si>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</si>
  <si>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</si>
  <si>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</si>
  <si>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</si>
  <si>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</si>
  <si>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</si>
  <si>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</si>
  <si>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</si>
  <si>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</si>
  <si>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</si>
  <si>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</si>
  <si>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</si>
  <si>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</si>
  <si>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</si>
  <si>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</si>
  <si>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</si>
  <si>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</si>
  <si>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</si>
  <si>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</si>
  <si>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</si>
  <si>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</si>
  <si>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</si>
  <si>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</si>
  <si>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</si>
  <si>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</si>
  <si>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</si>
  <si>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</si>
  <si>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</si>
  <si>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</si>
  <si>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</si>
  <si>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</si>
  <si>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</si>
  <si>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</si>
  <si>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</si>
  <si>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</si>
  <si>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</si>
  <si>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</si>
  <si>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</si>
  <si>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</si>
  <si>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</si>
  <si>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</si>
  <si>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</si>
  <si>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</si>
  <si>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</si>
  <si>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</si>
  <si>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</si>
  <si>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</si>
  <si>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</si>
  <si>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</si>
  <si>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</si>
  <si>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</si>
  <si>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</si>
  <si>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</si>
  <si>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</si>
  <si>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</si>
  <si>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</si>
  <si>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</si>
  <si>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</si>
  <si>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</si>
  <si>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</si>
  <si>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</si>
  <si>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</si>
  <si>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</si>
  <si>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</si>
  <si>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</si>
  <si>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</si>
  <si>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</si>
  <si>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</si>
  <si>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</si>
  <si>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</si>
  <si>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</si>
  <si>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</si>
  <si>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</si>
  <si>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</si>
  <si>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</si>
  <si>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</si>
  <si>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</si>
  <si>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</si>
  <si>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</si>
  <si>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</si>
  <si>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</si>
  <si>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</si>
  <si>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</si>
  <si>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</si>
  <si>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</si>
  <si>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</si>
  <si>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</si>
  <si>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</si>
  <si>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</si>
  <si>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</si>
  <si>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</si>
  <si>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</si>
  <si>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</si>
  <si>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</si>
  <si>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</si>
  <si>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</si>
  <si>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</si>
  <si>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</si>
  <si>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</si>
  <si>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</si>
  <si>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</si>
  <si>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</si>
  <si>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</si>
  <si>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</si>
  <si>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</si>
  <si>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</si>
  <si>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</si>
  <si>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</si>
  <si>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</si>
  <si>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</si>
  <si>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</si>
  <si>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</si>
  <si>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</si>
  <si>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</si>
  <si>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</si>
  <si>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</si>
  <si>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</si>
  <si>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</si>
  <si>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</si>
  <si>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</si>
  <si>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</si>
  <si>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</si>
  <si>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</si>
  <si>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</si>
  <si>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</si>
  <si>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</si>
  <si>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</si>
  <si>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</si>
  <si>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</si>
  <si>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</si>
  <si>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</si>
  <si>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</si>
  <si>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</si>
  <si>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</si>
  <si>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</si>
  <si>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</si>
  <si>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</si>
  <si>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</si>
  <si>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</si>
  <si>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</si>
  <si>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</si>
  <si>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</si>
  <si>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</si>
  <si>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</si>
  <si>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</si>
  <si>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</si>
  <si>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</si>
  <si>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</si>
  <si>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</si>
  <si>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</si>
  <si>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</si>
  <si>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</si>
  <si>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</si>
  <si>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</si>
  <si>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</si>
  <si>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</si>
  <si>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</si>
  <si>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</si>
  <si>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</si>
  <si>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</si>
  <si>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</si>
  <si>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</si>
  <si>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</si>
  <si>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</si>
  <si>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</si>
  <si>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</si>
  <si>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</si>
  <si>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</si>
  <si>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</si>
  <si>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</si>
  <si>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</si>
  <si>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</si>
  <si>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</si>
  <si>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</si>
  <si>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</si>
  <si>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</si>
  <si>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</si>
  <si>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</si>
  <si>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</si>
  <si>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</si>
  <si>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</si>
  <si>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</si>
  <si>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</si>
  <si>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</si>
  <si>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</si>
  <si>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</si>
  <si>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</si>
  <si>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</si>
  <si>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</si>
  <si>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</si>
  <si>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</si>
  <si>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</si>
  <si>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</si>
  <si>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</si>
  <si>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</si>
  <si>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</si>
  <si>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</si>
  <si>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</si>
  <si>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</si>
  <si>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</si>
  <si>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</si>
  <si>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</si>
  <si>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</si>
  <si>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</si>
  <si>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</si>
  <si>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</si>
  <si>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</si>
  <si>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</si>
  <si>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</si>
  <si>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</si>
  <si>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</si>
  <si>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</si>
  <si>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</si>
  <si>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</si>
  <si>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</si>
  <si>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</si>
  <si>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</si>
  <si>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</si>
  <si>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</si>
  <si>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</si>
  <si>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</si>
  <si>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</si>
  <si>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</si>
  <si>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</si>
  <si>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</si>
  <si>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</si>
  <si>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</si>
  <si>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</si>
  <si>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</si>
  <si>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</si>
  <si>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</si>
  <si>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</si>
  <si>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</si>
  <si>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</si>
  <si>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</si>
  <si>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</si>
  <si>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</si>
  <si>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</si>
  <si>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</si>
  <si>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</si>
  <si>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</si>
  <si>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</si>
  <si>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</si>
  <si>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</si>
  <si>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</si>
  <si>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</si>
  <si>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</si>
  <si>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</si>
  <si>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</si>
  <si>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</si>
  <si>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</si>
  <si>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</si>
  <si>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</si>
  <si>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</si>
  <si>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</si>
  <si>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</si>
  <si>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</si>
  <si>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</si>
  <si>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</si>
  <si>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</si>
  <si>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</si>
  <si>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</si>
  <si>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</si>
  <si>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</si>
  <si>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</si>
  <si>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</si>
  <si>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</si>
  <si>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</si>
  <si>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</si>
  <si>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</si>
  <si>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</si>
  <si>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</si>
  <si>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</si>
  <si>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</si>
  <si>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</si>
  <si>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</si>
  <si>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</si>
  <si>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</si>
  <si>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</si>
  <si>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</si>
  <si>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</si>
  <si>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</si>
  <si>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</si>
  <si>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</si>
  <si>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</si>
  <si>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</si>
  <si>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</si>
  <si>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</si>
  <si>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</si>
  <si>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</si>
  <si>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</si>
  <si>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</si>
  <si>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</si>
  <si>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</si>
  <si>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</si>
  <si>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</si>
  <si>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</si>
  <si>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</si>
  <si>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</si>
  <si>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</si>
  <si>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</si>
  <si>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</si>
  <si>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</si>
  <si>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</si>
  <si>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</si>
  <si>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</si>
  <si>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</si>
  <si>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</si>
  <si>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</si>
  <si>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</si>
  <si>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</si>
  <si>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</si>
  <si>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</si>
  <si>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</si>
  <si>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</si>
  <si>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</si>
  <si>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</si>
  <si>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</si>
  <si>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</si>
  <si>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</si>
  <si>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</si>
  <si>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</si>
  <si>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</si>
  <si>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</si>
  <si>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</si>
  <si>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</si>
  <si>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</si>
  <si>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</si>
  <si>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</si>
  <si>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</si>
  <si>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</si>
  <si>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</si>
  <si>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</si>
  <si>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</si>
  <si>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</si>
  <si>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</si>
  <si>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</si>
  <si>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</si>
  <si>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</si>
  <si>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</si>
  <si>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</si>
  <si>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</si>
  <si>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</si>
  <si>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</si>
  <si>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</si>
  <si>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</si>
  <si>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</si>
  <si>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</si>
  <si>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</si>
  <si>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</si>
  <si>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</si>
  <si>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</si>
  <si>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</si>
  <si>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</si>
  <si>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</si>
  <si>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</si>
  <si>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</si>
  <si>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</si>
  <si>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</si>
  <si>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</si>
  <si>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</si>
  <si>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</si>
  <si>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</si>
  <si>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</si>
  <si>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</si>
  <si>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</si>
  <si>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</si>
  <si>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</si>
  <si>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</si>
  <si>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</si>
  <si>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</si>
  <si>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</si>
  <si>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</si>
  <si>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</si>
  <si>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</si>
  <si>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</si>
  <si>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</si>
  <si>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</si>
  <si>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</si>
  <si>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</si>
  <si>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</si>
  <si>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</si>
  <si>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</si>
  <si>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</si>
  <si>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</si>
  <si>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</si>
  <si>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</si>
  <si>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</si>
  <si>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</si>
  <si>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</si>
  <si>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</si>
  <si>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</si>
  <si>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</si>
  <si>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</si>
  <si>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</si>
  <si>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</si>
  <si>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</si>
  <si>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</si>
  <si>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</si>
  <si>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</si>
  <si>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</si>
  <si>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</si>
  <si>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</si>
  <si>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</si>
  <si>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</si>
  <si>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</si>
  <si>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</si>
  <si>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</si>
  <si>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</si>
  <si>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</si>
  <si>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</si>
  <si>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</si>
  <si>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</si>
  <si>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</si>
  <si>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</si>
  <si>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</si>
  <si>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</si>
  <si>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</si>
  <si>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</si>
  <si>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</si>
  <si>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</si>
  <si>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</si>
  <si>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</si>
  <si>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</si>
  <si>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</si>
  <si>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</si>
  <si>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</si>
  <si>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</si>
  <si>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</si>
  <si>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</si>
  <si>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</si>
  <si>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</si>
  <si>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</si>
  <si>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</si>
  <si>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</si>
  <si>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</si>
  <si>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</si>
  <si>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</si>
  <si>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</si>
  <si>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</si>
  <si>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</si>
  <si>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</si>
  <si>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</si>
  <si>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</si>
  <si>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</si>
  <si>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</si>
  <si>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</si>
  <si>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</si>
  <si>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</si>
  <si>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</si>
  <si>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</si>
  <si>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</si>
  <si>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</si>
  <si>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</si>
  <si>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</si>
  <si>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</si>
  <si>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</si>
  <si>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</si>
  <si>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</si>
  <si>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</si>
  <si>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</si>
  <si>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</si>
  <si>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</si>
  <si>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</si>
  <si>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</si>
  <si>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</si>
  <si>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</si>
  <si>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</si>
  <si>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</si>
  <si>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</si>
  <si>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</si>
  <si>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</si>
  <si>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</si>
  <si>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</si>
  <si>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</si>
  <si>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</si>
  <si>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</si>
  <si>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</si>
  <si>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</si>
  <si>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</si>
  <si>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</si>
  <si>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</si>
  <si>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</si>
  <si>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</si>
  <si>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</si>
  <si>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</si>
  <si>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</si>
  <si>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</si>
  <si>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</si>
  <si>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</si>
  <si>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</si>
  <si>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</si>
  <si>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</si>
  <si>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</si>
  <si>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</si>
  <si>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</si>
  <si>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</si>
  <si>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</si>
  <si>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</si>
  <si>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</si>
  <si>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</si>
  <si>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</si>
  <si>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</si>
  <si>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</si>
  <si>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</si>
  <si>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</si>
  <si>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</si>
  <si>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</si>
  <si>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</si>
  <si>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</si>
  <si>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</si>
  <si>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</si>
  <si>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</si>
  <si>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</si>
  <si>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</si>
  <si>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</si>
  <si>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</si>
  <si>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</si>
  <si>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</si>
  <si>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</si>
  <si>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</si>
  <si>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</si>
  <si>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</si>
  <si>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</si>
  <si>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</si>
  <si>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</si>
  <si>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</si>
  <si>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</si>
  <si>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</si>
  <si>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</si>
  <si>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</si>
  <si>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</si>
  <si>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</si>
  <si>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</si>
  <si>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</si>
  <si>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</si>
  <si>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</si>
  <si>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</si>
  <si>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</si>
  <si>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</si>
  <si>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</si>
  <si>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</si>
  <si>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</si>
  <si>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</si>
  <si>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</si>
  <si>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</si>
  <si>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</si>
  <si>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</si>
  <si>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</si>
  <si>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</si>
  <si>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</si>
  <si>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</si>
  <si>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</si>
  <si>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</si>
  <si>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</si>
  <si>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</si>
  <si>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</si>
  <si>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</si>
  <si>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</si>
  <si>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</si>
  <si>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</si>
  <si>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</si>
  <si>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</si>
  <si>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</si>
  <si>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</si>
  <si>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</si>
  <si>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</si>
  <si>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</si>
  <si>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</si>
  <si>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</si>
  <si>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</si>
  <si>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</si>
  <si>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</si>
  <si>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</si>
  <si>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</si>
  <si>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</si>
  <si>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</si>
  <si>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</si>
  <si>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</si>
  <si>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</si>
  <si>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</si>
  <si>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</si>
  <si>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</si>
  <si>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</si>
  <si>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</si>
  <si>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</si>
  <si>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</si>
  <si>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</si>
  <si>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</si>
  <si>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</si>
  <si>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</si>
  <si>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</si>
  <si>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</si>
  <si>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</si>
  <si>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</si>
  <si>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</si>
  <si>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</si>
  <si>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</si>
  <si>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</si>
  <si>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</si>
  <si>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</si>
  <si>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</si>
  <si>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</si>
  <si>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</si>
  <si>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</si>
  <si>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</si>
  <si>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</si>
  <si>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</si>
  <si>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</si>
  <si>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</si>
  <si>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</si>
  <si>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</si>
  <si>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</si>
  <si>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</si>
  <si>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</si>
  <si>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</si>
  <si>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</si>
  <si>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</si>
  <si>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</si>
  <si>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</si>
  <si>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</si>
  <si>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</si>
  <si>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</si>
  <si>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</si>
  <si>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</si>
  <si>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</si>
  <si>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</si>
  <si>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</si>
  <si>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</si>
  <si>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</si>
  <si>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</si>
  <si>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</si>
  <si>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</si>
  <si>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</si>
  <si>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</si>
  <si>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</si>
  <si>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</si>
  <si>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</si>
  <si>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</si>
  <si>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</si>
  <si>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</si>
  <si>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</si>
  <si>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</si>
  <si>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</si>
  <si>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</si>
  <si>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</si>
  <si>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</si>
  <si>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</si>
  <si>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</si>
  <si>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</si>
  <si>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</si>
  <si>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</si>
  <si>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</si>
  <si>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</si>
  <si>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</si>
  <si>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</si>
  <si>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</si>
  <si>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</si>
  <si>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</si>
  <si>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</si>
  <si>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</si>
  <si>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</si>
  <si>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</si>
  <si>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</si>
  <si>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</si>
  <si>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</si>
  <si>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</si>
  <si>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</si>
  <si>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</si>
  <si>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</si>
  <si>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</si>
  <si>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</si>
  <si>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</si>
  <si>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</si>
  <si>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</si>
  <si>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</si>
  <si>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</si>
  <si>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</si>
  <si>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</si>
  <si>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</si>
  <si>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</si>
  <si>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</si>
  <si>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</si>
  <si>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</si>
  <si>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</si>
  <si>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</si>
  <si>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</si>
  <si>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</si>
  <si>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</si>
  <si>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</si>
  <si>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</si>
  <si>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</si>
  <si>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</si>
  <si>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</si>
  <si>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</si>
  <si>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</si>
  <si>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</si>
  <si>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</si>
  <si>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</si>
  <si>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</si>
  <si>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</si>
  <si>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</si>
  <si>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</si>
  <si>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</si>
  <si>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</si>
  <si>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</si>
  <si>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</si>
  <si>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</si>
  <si>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</si>
  <si>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</si>
  <si>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</si>
  <si>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</si>
  <si>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</si>
  <si>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</si>
  <si>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</si>
  <si>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</si>
  <si>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</si>
  <si>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</si>
  <si>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</si>
  <si>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</si>
  <si>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</si>
  <si>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</si>
  <si>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</si>
  <si>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</si>
  <si>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</si>
  <si>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</si>
  <si>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</si>
  <si>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</si>
  <si>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</si>
  <si>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</si>
  <si>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</si>
  <si>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</si>
  <si>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</si>
  <si>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</si>
  <si>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</si>
  <si>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</si>
  <si>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</si>
  <si>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</si>
  <si>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</si>
  <si>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</si>
  <si>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</si>
  <si>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</si>
  <si>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</si>
  <si>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</si>
  <si>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</si>
  <si>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</si>
  <si>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</si>
  <si>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</si>
  <si>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</si>
  <si>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</si>
  <si>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</si>
  <si>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</si>
  <si>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</si>
  <si>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</si>
  <si>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</si>
  <si>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</si>
  <si>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</si>
  <si>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</si>
  <si>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</si>
  <si>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</si>
  <si>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</si>
  <si>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</si>
  <si>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</si>
  <si>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</si>
  <si>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</si>
  <si>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</si>
  <si>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</si>
  <si>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</si>
  <si>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</si>
  <si>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</si>
  <si>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</si>
  <si>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</si>
  <si>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</si>
  <si>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</si>
  <si>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</si>
  <si>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</si>
  <si>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</si>
  <si>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</si>
  <si>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</si>
  <si>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</si>
  <si>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</si>
  <si>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</si>
  <si>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</si>
  <si>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</si>
  <si>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</si>
  <si>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</si>
  <si>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</si>
  <si>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</si>
  <si>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</si>
  <si>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</si>
  <si>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</si>
  <si>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</si>
  <si>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</si>
  <si>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</si>
  <si>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</si>
  <si>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</si>
  <si>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</si>
  <si>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</si>
  <si>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</si>
  <si>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</si>
  <si>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</si>
  <si>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</si>
  <si>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</si>
  <si>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</si>
  <si>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</si>
  <si>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</si>
  <si>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</si>
  <si>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</si>
  <si>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</si>
  <si>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</si>
  <si>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</si>
  <si>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</si>
  <si>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</si>
  <si>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</si>
  <si>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</si>
  <si>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</si>
  <si>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</si>
  <si>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</si>
  <si>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</si>
  <si>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</si>
  <si>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</si>
  <si>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</si>
  <si>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</si>
  <si>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</si>
  <si>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</si>
  <si>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</si>
  <si>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</si>
  <si>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</si>
  <si>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</si>
  <si>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</si>
  <si>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</si>
  <si>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</si>
  <si>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</si>
  <si>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</si>
  <si>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</si>
  <si>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</si>
  <si>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</si>
  <si>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</si>
  <si>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</si>
  <si>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</si>
  <si>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</si>
  <si>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</si>
  <si>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</si>
  <si>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</si>
  <si>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</si>
  <si>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</si>
  <si>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</si>
  <si>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</si>
  <si>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</si>
  <si>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</si>
  <si>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</si>
  <si>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</si>
  <si>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</si>
  <si>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</si>
  <si>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</si>
  <si>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</si>
  <si>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</si>
  <si>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</si>
  <si>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</si>
  <si>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</si>
  <si>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</si>
  <si>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</si>
  <si>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</si>
  <si>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</si>
  <si>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</si>
  <si>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</si>
  <si>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</si>
  <si>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</si>
  <si>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</si>
  <si>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</si>
  <si>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</si>
  <si>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</si>
  <si>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</si>
  <si>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</si>
  <si>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</si>
  <si>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</si>
  <si>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</si>
  <si>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</si>
  <si>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</si>
  <si>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</si>
  <si>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</si>
  <si>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</si>
  <si>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</si>
  <si>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</si>
  <si>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</si>
  <si>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</si>
  <si>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</si>
  <si>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</si>
  <si>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</si>
  <si>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</si>
  <si>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</si>
  <si>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</si>
  <si>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</si>
  <si>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</si>
  <si>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</si>
  <si>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</si>
  <si>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</si>
  <si>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</si>
  <si>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</si>
  <si>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</si>
  <si>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</si>
  <si>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</si>
  <si>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</si>
  <si>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</si>
  <si>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</si>
  <si>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</si>
  <si>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</si>
  <si>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</si>
  <si>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</si>
  <si>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</si>
  <si>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</si>
  <si>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</si>
  <si>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</si>
  <si>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</si>
  <si>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</si>
  <si>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</si>
  <si>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</si>
  <si>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</si>
  <si>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</si>
  <si>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</si>
  <si>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</si>
  <si>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</si>
  <si>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</si>
  <si>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</si>
  <si>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</si>
  <si>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</si>
  <si>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</si>
  <si>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</si>
  <si>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</si>
  <si>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</si>
  <si>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</si>
  <si>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</si>
  <si>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</si>
  <si>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</si>
  <si>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</si>
  <si>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</si>
  <si>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</si>
  <si>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</si>
  <si>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</si>
  <si>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</si>
  <si>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</si>
  <si>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</si>
  <si>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</si>
  <si>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</si>
  <si>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</si>
  <si>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</si>
  <si>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</si>
  <si>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</si>
  <si>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</si>
  <si>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</si>
  <si>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</si>
  <si>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</si>
  <si>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</si>
  <si>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</si>
  <si>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</si>
  <si>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</si>
  <si>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</si>
  <si>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</si>
  <si>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</si>
  <si>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</si>
  <si>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</si>
  <si>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</si>
  <si>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</si>
  <si>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</si>
  <si>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</si>
  <si>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</si>
  <si>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</si>
  <si>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</si>
  <si>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</si>
  <si>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</si>
  <si>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</si>
  <si>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</si>
  <si>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</si>
  <si>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</si>
  <si>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</si>
  <si>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</si>
  <si>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</si>
  <si>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</si>
  <si>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</si>
  <si>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</si>
  <si>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</si>
  <si>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</si>
  <si>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</si>
  <si>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</si>
  <si>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</si>
  <si>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</si>
  <si>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</si>
  <si>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</si>
  <si>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</si>
  <si>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</si>
  <si>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</si>
  <si>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</si>
  <si>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</si>
  <si>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</si>
  <si>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</si>
  <si>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</si>
  <si>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</si>
  <si>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</si>
  <si>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</si>
  <si>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</si>
  <si>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</si>
  <si>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</si>
  <si>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</si>
  <si>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</si>
  <si>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</si>
  <si>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</si>
  <si>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</si>
  <si>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</si>
  <si>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</si>
  <si>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</si>
  <si>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</si>
  <si>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</si>
  <si>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</si>
  <si>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</si>
  <si>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</si>
  <si>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</si>
  <si>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</si>
  <si>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</si>
  <si>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</si>
  <si>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</si>
  <si>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</si>
  <si>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</si>
  <si>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</si>
  <si>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</si>
  <si>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</si>
  <si>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</si>
  <si>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</si>
  <si>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</si>
  <si>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</si>
  <si>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</si>
  <si>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</si>
  <si>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</si>
  <si>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</si>
  <si>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</si>
  <si>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</si>
  <si>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</si>
  <si>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</si>
  <si>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</si>
  <si>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</si>
  <si>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</si>
  <si>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</si>
  <si>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</si>
  <si>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</si>
  <si>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</si>
  <si>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</si>
  <si>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</si>
  <si>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</si>
  <si>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</si>
  <si>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</si>
  <si>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</si>
  <si>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</si>
  <si>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</si>
  <si>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</si>
  <si>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</si>
  <si>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</si>
  <si>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</si>
  <si>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</si>
  <si>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</si>
  <si>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</si>
  <si>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</si>
  <si>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</si>
  <si>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</si>
  <si>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</si>
  <si>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</si>
  <si>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</si>
  <si>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</si>
  <si>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</si>
  <si>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</si>
  <si>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</si>
  <si>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</si>
  <si>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</si>
  <si>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</si>
  <si>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</si>
  <si>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</si>
  <si>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</si>
  <si>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</si>
  <si>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</si>
  <si>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</si>
  <si>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</si>
  <si>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</si>
  <si>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</si>
  <si>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</si>
  <si>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</si>
  <si>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</si>
  <si>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</si>
  <si>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</si>
  <si>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</si>
  <si>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</si>
  <si>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</si>
  <si>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</si>
  <si>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</si>
  <si>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</si>
  <si>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</si>
  <si>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</si>
  <si>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</si>
  <si>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</si>
  <si>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</si>
  <si>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</si>
  <si>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</si>
  <si>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</si>
  <si>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</si>
  <si>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</si>
  <si>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</si>
  <si>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</si>
  <si>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</si>
  <si>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</si>
  <si>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</si>
  <si>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</si>
  <si>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</si>
  <si>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</si>
  <si>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</si>
  <si>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</si>
  <si>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</si>
  <si>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</si>
  <si>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</si>
  <si>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</si>
  <si>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</si>
  <si>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</si>
  <si>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</si>
  <si>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</si>
  <si>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</si>
  <si>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</si>
  <si>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</si>
  <si>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</si>
  <si>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</si>
  <si>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</si>
  <si>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</si>
  <si>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</si>
  <si>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</si>
  <si>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</si>
  <si>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</si>
  <si>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</si>
  <si>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</si>
  <si>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</si>
  <si>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</si>
  <si>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</si>
  <si>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</si>
  <si>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</si>
  <si>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</si>
  <si>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</si>
  <si>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</si>
  <si>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</si>
  <si>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</si>
  <si>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</si>
  <si>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</si>
  <si>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</si>
  <si>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</si>
  <si>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</si>
  <si>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</si>
  <si>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</si>
  <si>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</si>
  <si>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</si>
  <si>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</si>
  <si>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</si>
  <si>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</si>
  <si>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</si>
  <si>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</si>
  <si>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</si>
  <si>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</si>
  <si>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</si>
  <si>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</si>
  <si>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</si>
  <si>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</si>
  <si>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</si>
  <si>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</si>
  <si>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</si>
  <si>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</si>
  <si>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</si>
  <si>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</si>
  <si>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</si>
  <si>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</si>
  <si>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</si>
  <si>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</si>
  <si>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</si>
  <si>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</si>
  <si>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</si>
  <si>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</si>
  <si>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</si>
  <si>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</si>
  <si>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</si>
  <si>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</si>
  <si>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</si>
  <si>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</si>
  <si>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</si>
  <si>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</si>
  <si>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</si>
  <si>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</si>
  <si>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</si>
  <si>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</si>
  <si>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</si>
  <si>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</si>
  <si>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</si>
  <si>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</si>
  <si>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</si>
  <si>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</si>
  <si>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</si>
  <si>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</si>
  <si>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</si>
  <si>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</si>
  <si>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</si>
  <si>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</si>
  <si>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</si>
  <si>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</si>
  <si>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</si>
  <si>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</si>
  <si>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</si>
  <si>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</si>
  <si>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</si>
  <si>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</si>
  <si>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</si>
  <si>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</si>
  <si>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</si>
  <si>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</si>
  <si>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</si>
  <si>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</si>
  <si>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</si>
  <si>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</si>
  <si>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</si>
  <si>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</si>
  <si>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</si>
  <si>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</si>
  <si>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</si>
  <si>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</si>
  <si>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</si>
  <si>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</si>
  <si>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</si>
  <si>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</si>
  <si>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</si>
  <si>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</si>
  <si>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</si>
  <si>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</si>
  <si>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</si>
  <si>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</si>
  <si>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</si>
  <si>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</si>
  <si>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</si>
  <si>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</si>
  <si>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</si>
  <si>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</si>
  <si>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</si>
  <si>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</si>
  <si>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</si>
  <si>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</si>
  <si>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</si>
  <si>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</si>
  <si>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</si>
  <si>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</si>
  <si>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</si>
  <si>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</si>
  <si>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</si>
  <si>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</si>
  <si>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</si>
  <si>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</si>
  <si>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</si>
  <si>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</si>
  <si>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</si>
  <si>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</si>
  <si>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</si>
  <si>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</si>
  <si>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</si>
  <si>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</si>
  <si>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</si>
  <si>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</si>
  <si>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</si>
  <si>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</si>
  <si>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</si>
  <si>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</si>
  <si>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</si>
  <si>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</si>
  <si>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</si>
  <si>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</si>
  <si>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</si>
  <si>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</si>
  <si>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</si>
  <si>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</si>
  <si>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</si>
  <si>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</si>
  <si>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</si>
  <si>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</si>
  <si>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</si>
  <si>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</si>
  <si>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</si>
  <si>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</si>
  <si>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</si>
  <si>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</si>
  <si>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</si>
  <si>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</si>
  <si>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</si>
  <si>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</si>
  <si>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</si>
  <si>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</si>
  <si>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</si>
  <si>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</si>
  <si>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</si>
  <si>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</si>
  <si>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</si>
  <si>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</si>
  <si>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</si>
  <si>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</si>
  <si>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</si>
  <si>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</si>
  <si>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</si>
  <si>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</si>
  <si>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</si>
  <si>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</si>
  <si>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</si>
  <si>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</si>
  <si>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</si>
  <si>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</si>
  <si>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</si>
  <si>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</si>
  <si>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</si>
  <si>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</si>
  <si>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</si>
  <si>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</si>
  <si>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</si>
  <si>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</si>
  <si>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</si>
  <si>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</si>
  <si>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</si>
  <si>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</si>
  <si>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</si>
  <si>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</si>
  <si>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</si>
  <si>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</si>
  <si>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</si>
  <si>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</si>
  <si>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</si>
  <si>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</si>
  <si>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</si>
  <si>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</si>
  <si>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</si>
  <si>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</si>
  <si>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</si>
  <si>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</si>
  <si>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</si>
  <si>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</si>
  <si>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</si>
  <si>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</si>
  <si>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</si>
  <si>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</si>
  <si>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</si>
  <si>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</si>
  <si>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</si>
  <si>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</si>
  <si>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</si>
  <si>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</si>
  <si>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</si>
  <si>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</si>
  <si>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</si>
  <si>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</si>
  <si>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</si>
  <si>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</si>
  <si>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</si>
  <si>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</si>
  <si>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</si>
  <si>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</si>
  <si>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</si>
  <si>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</si>
  <si>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</si>
  <si>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</si>
  <si>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</si>
  <si>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</si>
  <si>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</si>
  <si>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</si>
  <si>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</si>
  <si>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</si>
  <si>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</si>
  <si>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</si>
  <si>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</si>
  <si>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</si>
  <si>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</si>
  <si>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</si>
  <si>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</si>
  <si>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</si>
  <si>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</si>
  <si>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</si>
  <si>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</si>
  <si>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</si>
  <si>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</si>
  <si>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</si>
  <si>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</si>
  <si>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</si>
  <si>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</si>
  <si>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</si>
  <si>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</si>
  <si>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</si>
  <si>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</si>
  <si>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</si>
  <si>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</si>
  <si>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</si>
  <si>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</si>
  <si>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</si>
  <si>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</si>
  <si>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</si>
  <si>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</si>
  <si>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</si>
  <si>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</si>
  <si>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</si>
  <si>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</si>
  <si>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</si>
  <si>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</si>
  <si>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</si>
  <si>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</si>
  <si>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</si>
  <si>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</si>
  <si>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</si>
  <si>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</si>
  <si>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</si>
  <si>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</si>
  <si>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</si>
  <si>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</si>
  <si>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</si>
  <si>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</si>
  <si>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</si>
  <si>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</si>
  <si>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</si>
  <si>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</si>
  <si>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</si>
  <si>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</si>
  <si>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</si>
  <si>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</si>
  <si>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</si>
  <si>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</si>
  <si>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</si>
  <si>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</si>
  <si>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</si>
  <si>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</si>
  <si>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</si>
  <si>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</si>
  <si>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</si>
  <si>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</si>
  <si>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</si>
  <si>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</si>
  <si>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</si>
  <si>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</si>
  <si>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</si>
  <si>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</si>
  <si>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</si>
  <si>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</si>
  <si>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</si>
  <si>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</si>
  <si>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</si>
  <si>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</si>
  <si>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</si>
  <si>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</si>
  <si>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</si>
  <si>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</si>
  <si>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</si>
  <si>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</si>
  <si>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</si>
  <si>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</si>
  <si>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</si>
  <si>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</si>
  <si>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</si>
  <si>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</si>
  <si>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</si>
  <si>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</si>
  <si>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</si>
  <si>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</si>
  <si>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</si>
  <si>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</si>
  <si>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</si>
  <si>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</si>
  <si>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</si>
  <si>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</si>
  <si>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</si>
  <si>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</si>
  <si>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</si>
  <si>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</si>
  <si>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</si>
  <si>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</si>
  <si>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</si>
  <si>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</si>
  <si>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</si>
  <si>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</si>
  <si>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</si>
  <si>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</si>
  <si>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</si>
  <si>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</si>
  <si>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</si>
  <si>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</si>
  <si>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</si>
  <si>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</si>
  <si>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</si>
  <si>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</si>
  <si>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</si>
  <si>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</si>
  <si>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</si>
  <si>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</si>
  <si>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</si>
  <si>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</si>
  <si>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</si>
  <si>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</si>
  <si>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</si>
  <si>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</si>
  <si>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</si>
  <si>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</si>
  <si>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</si>
  <si>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</si>
  <si>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</si>
  <si>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</si>
  <si>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</si>
  <si>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</si>
  <si>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</si>
  <si>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</si>
  <si>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</si>
  <si>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</si>
  <si>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</si>
  <si>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</si>
  <si>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</si>
  <si>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</si>
  <si>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</si>
  <si>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</si>
  <si>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</si>
  <si>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</si>
  <si>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</si>
  <si>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</si>
  <si>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</si>
  <si>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</si>
  <si>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</si>
  <si>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</si>
  <si>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</si>
  <si>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</si>
  <si>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</si>
  <si>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</si>
  <si>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</si>
  <si>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</si>
  <si>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</si>
  <si>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</si>
  <si>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</si>
  <si>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</si>
  <si>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</si>
  <si>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</si>
  <si>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</si>
  <si>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</si>
  <si>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</si>
  <si>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</si>
  <si>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</si>
  <si>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</si>
  <si>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</si>
  <si>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</si>
  <si>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</si>
  <si>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</si>
  <si>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</si>
  <si>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</si>
  <si>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</si>
  <si>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</si>
  <si>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</si>
  <si>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</si>
  <si>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</si>
  <si>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</si>
  <si>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</si>
  <si>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</si>
  <si>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</si>
  <si>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</si>
  <si>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</si>
  <si>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</si>
  <si>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</si>
  <si>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</si>
  <si>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</si>
  <si>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</si>
  <si>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</si>
  <si>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</si>
  <si>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</si>
  <si>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</si>
  <si>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</si>
  <si>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</si>
  <si>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</si>
  <si>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</si>
  <si>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</si>
  <si>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</si>
  <si>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</si>
  <si>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</si>
  <si>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</si>
  <si>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</si>
  <si>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</si>
  <si>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</si>
  <si>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</si>
  <si>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</si>
  <si>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</si>
  <si>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</si>
  <si>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</si>
  <si>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</si>
  <si>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</si>
  <si>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</si>
  <si>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</si>
  <si>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</si>
  <si>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</si>
  <si>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</si>
  <si>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</si>
  <si>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</si>
  <si>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</si>
  <si>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</si>
  <si>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</si>
  <si>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</si>
  <si>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</si>
  <si>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</si>
  <si>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</si>
  <si>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</si>
  <si>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</si>
  <si>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</si>
  <si>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</si>
  <si>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</si>
  <si>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</si>
  <si>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</si>
  <si>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</si>
  <si>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</si>
  <si>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</si>
  <si>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</si>
  <si>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</si>
  <si>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</si>
  <si>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</si>
  <si>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</si>
  <si>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</si>
  <si>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</si>
  <si>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</si>
  <si>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</si>
  <si>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</si>
  <si>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</si>
  <si>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</si>
  <si>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</si>
  <si>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</si>
  <si>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</si>
  <si>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</si>
  <si>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</si>
  <si>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</si>
  <si>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</si>
  <si>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</si>
  <si>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</si>
  <si>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</si>
  <si>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</si>
  <si>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</si>
  <si>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</si>
  <si>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</si>
  <si>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</si>
  <si>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</si>
  <si>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</si>
  <si>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</si>
  <si>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</si>
  <si>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</si>
  <si>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</si>
  <si>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</si>
  <si>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</si>
  <si>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</si>
  <si>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</si>
  <si>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</si>
  <si>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</si>
  <si>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</si>
  <si>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</si>
  <si>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</si>
  <si>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</si>
  <si>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</si>
  <si>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</si>
  <si>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</si>
  <si>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</si>
  <si>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</si>
  <si>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</si>
  <si>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</si>
  <si>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</si>
  <si>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</si>
  <si>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</si>
  <si>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</si>
  <si>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</si>
  <si>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</si>
  <si>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</si>
  <si>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</si>
  <si>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</si>
  <si>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</si>
  <si>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</si>
  <si>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</si>
  <si>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</si>
  <si>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</si>
  <si>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</si>
  <si>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</si>
  <si>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</si>
  <si>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</si>
  <si>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</si>
  <si>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</si>
  <si>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</si>
  <si>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</si>
  <si>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</si>
  <si>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</si>
  <si>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</si>
  <si>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</si>
  <si>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</si>
  <si>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</si>
  <si>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</si>
  <si>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</si>
  <si>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</si>
  <si>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</si>
  <si>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</si>
  <si>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</si>
  <si>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</si>
  <si>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</si>
  <si>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</si>
  <si>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</si>
  <si>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</si>
  <si>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</si>
  <si>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</si>
  <si>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</si>
  <si>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</si>
  <si>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</si>
  <si>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</si>
  <si>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</si>
  <si>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</si>
  <si>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</si>
  <si>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</si>
  <si>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</si>
  <si>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</si>
  <si>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</si>
  <si>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</si>
  <si>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</si>
  <si>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</si>
  <si>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</si>
  <si>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</si>
  <si>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</si>
  <si>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</si>
  <si>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</si>
  <si>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</si>
  <si>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</si>
  <si>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</si>
  <si>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</si>
  <si>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</si>
  <si>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</si>
  <si>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</si>
  <si>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</si>
  <si>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</si>
  <si>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</si>
  <si>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</si>
  <si>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</si>
  <si>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</si>
  <si>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</si>
  <si>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</si>
  <si>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</si>
  <si>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</si>
  <si>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</si>
  <si>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</si>
  <si>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</si>
  <si>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</si>
  <si>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</si>
  <si>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</si>
  <si>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</si>
  <si>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</si>
  <si>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</si>
  <si>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</si>
  <si>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</si>
  <si>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</si>
  <si>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</si>
  <si>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</si>
  <si>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</si>
  <si>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</si>
  <si>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</si>
  <si>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</si>
  <si>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</si>
  <si>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</si>
  <si>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</si>
  <si>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</si>
  <si>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</si>
  <si>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</si>
  <si>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</si>
  <si>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</si>
  <si>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</si>
  <si>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</si>
  <si>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</si>
  <si>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</si>
  <si>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</si>
  <si>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</si>
  <si>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</si>
  <si>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</si>
  <si>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</si>
  <si>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</si>
  <si>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</si>
  <si>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</si>
  <si>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</si>
  <si>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</si>
  <si>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</si>
  <si>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</si>
  <si>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</si>
  <si>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</si>
  <si>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</si>
  <si>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</si>
  <si>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</si>
  <si>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</si>
  <si>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</si>
  <si>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</si>
  <si>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</si>
  <si>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</si>
  <si>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</si>
  <si>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</si>
  <si>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</si>
  <si>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</si>
  <si>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</si>
  <si>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</si>
  <si>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</si>
  <si>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</si>
  <si>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</si>
  <si>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</si>
  <si>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</si>
  <si>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</si>
  <si>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</si>
  <si>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</si>
  <si>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</si>
  <si>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</si>
  <si>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</si>
  <si>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</si>
  <si>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</si>
  <si>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</si>
  <si>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</si>
  <si>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</si>
  <si>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</si>
  <si>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</si>
  <si>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</si>
  <si>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</si>
  <si>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</si>
  <si>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</si>
  <si>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</si>
  <si>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</si>
  <si>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</si>
  <si>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</si>
  <si>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</si>
  <si>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</si>
  <si>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</si>
  <si>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</si>
  <si>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</si>
  <si>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</si>
  <si>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</si>
  <si>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</si>
  <si>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</si>
  <si>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</si>
  <si>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</si>
  <si>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</si>
  <si>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</si>
  <si>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</si>
  <si>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</si>
  <si>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</si>
  <si>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</si>
  <si>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</si>
  <si>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</si>
  <si>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</si>
  <si>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</si>
  <si>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</si>
  <si>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</si>
  <si>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</si>
  <si>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</si>
  <si>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</si>
  <si>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</si>
  <si>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</si>
  <si>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</si>
  <si>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</si>
  <si>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</si>
  <si>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</si>
  <si>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</si>
  <si>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</si>
  <si>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</si>
  <si>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</si>
  <si>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</si>
  <si>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</si>
  <si>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</si>
  <si>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</si>
  <si>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</si>
  <si>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</si>
  <si>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</si>
  <si>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</si>
  <si>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</si>
  <si>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</si>
  <si>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</si>
  <si>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</si>
  <si>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</si>
  <si>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</si>
  <si>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</si>
  <si>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</si>
  <si>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</si>
  <si>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</si>
  <si>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</si>
  <si>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</si>
  <si>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</si>
  <si>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</si>
  <si>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</si>
  <si>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</si>
  <si>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</si>
  <si>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</si>
  <si>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</si>
  <si>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</si>
  <si>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</si>
  <si>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</si>
  <si>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</si>
  <si>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</si>
  <si>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</si>
  <si>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</si>
  <si>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</si>
  <si>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</si>
  <si>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</si>
  <si>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</si>
  <si>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</si>
  <si>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</si>
  <si>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</si>
  <si>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</si>
  <si>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</si>
  <si>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</si>
  <si>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</si>
  <si>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</si>
  <si>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</si>
  <si>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</si>
  <si>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</si>
  <si>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</si>
  <si>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</si>
  <si>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</si>
  <si>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</si>
  <si>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</si>
  <si>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</si>
  <si>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</si>
  <si>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</si>
  <si>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</si>
  <si>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</si>
  <si>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</si>
  <si>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</si>
  <si>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</si>
  <si>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</si>
  <si>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</si>
  <si>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</si>
  <si>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</si>
  <si>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</si>
  <si>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</si>
  <si>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</si>
  <si>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</si>
  <si>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</si>
  <si>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</si>
  <si>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</si>
  <si>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</si>
  <si>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</si>
  <si>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</si>
  <si>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</si>
  <si>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</si>
  <si>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</si>
  <si>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</si>
  <si>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</si>
  <si>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</si>
  <si>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</si>
  <si>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</si>
  <si>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</si>
  <si>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</si>
  <si>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</si>
  <si>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</si>
  <si>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</si>
  <si>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</si>
  <si>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</si>
  <si>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</si>
  <si>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</si>
  <si>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</si>
  <si>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</si>
  <si>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</si>
  <si>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</si>
  <si>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</si>
  <si>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</si>
  <si>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</si>
  <si>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</si>
  <si>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</si>
  <si>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</si>
  <si>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</si>
  <si>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</si>
  <si>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</si>
  <si>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</si>
  <si>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</si>
  <si>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</si>
  <si>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</si>
  <si>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</si>
  <si>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</si>
  <si>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</si>
  <si>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</si>
  <si>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</si>
  <si>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</si>
  <si>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</si>
  <si>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</si>
  <si>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</si>
  <si>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</si>
  <si>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</si>
  <si>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</si>
  <si>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</si>
  <si>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</si>
  <si>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</si>
  <si>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</si>
  <si>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</si>
  <si>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</si>
  <si>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</si>
  <si>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</si>
  <si>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</si>
  <si>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</si>
  <si>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</si>
  <si>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</si>
  <si>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</si>
  <si>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</si>
  <si>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</si>
  <si>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</si>
  <si>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</si>
  <si>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</si>
  <si>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</si>
  <si>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</si>
  <si>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</si>
  <si>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</si>
  <si>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</si>
  <si>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</si>
  <si>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</si>
  <si>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</si>
  <si>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</si>
  <si>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</si>
  <si>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</si>
  <si>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</si>
  <si>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</si>
  <si>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</si>
  <si>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</si>
  <si>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</si>
  <si>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</si>
  <si>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</si>
  <si>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</si>
  <si>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</si>
  <si>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</si>
  <si>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</si>
  <si>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</si>
  <si>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</si>
  <si>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</si>
  <si>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</si>
  <si>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</si>
  <si>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</si>
  <si>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</si>
  <si>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</si>
  <si>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</si>
  <si>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</si>
  <si>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</si>
  <si>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</si>
  <si>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</si>
  <si>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</si>
  <si>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</si>
  <si>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</si>
  <si>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</si>
  <si>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</si>
  <si>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</si>
  <si>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</si>
  <si>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</si>
  <si>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</si>
  <si>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</si>
  <si>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</si>
  <si>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</si>
  <si>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</si>
  <si>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</si>
  <si>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</si>
  <si>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</si>
  <si>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</si>
  <si>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</si>
  <si>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</si>
  <si>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</si>
  <si>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</si>
  <si>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</si>
  <si>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</si>
  <si>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</si>
  <si>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</si>
  <si>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</si>
  <si>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</si>
  <si>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</si>
  <si>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</si>
  <si>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</si>
  <si>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</si>
  <si>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</si>
  <si>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</si>
  <si>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</si>
  <si>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</si>
  <si>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</si>
  <si>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</si>
  <si>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</si>
  <si>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</si>
  <si>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</si>
  <si>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</si>
  <si>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</si>
  <si>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</si>
  <si>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</si>
  <si>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</si>
  <si>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</si>
  <si>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</si>
  <si>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</si>
  <si>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</si>
  <si>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</si>
  <si>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</si>
  <si>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</si>
  <si>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</si>
  <si>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</si>
  <si>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</si>
  <si>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</si>
  <si>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</si>
  <si>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</si>
  <si>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</si>
  <si>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</si>
  <si>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</si>
  <si>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</si>
  <si>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</si>
  <si>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</si>
  <si>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</si>
  <si>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</si>
  <si>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</si>
  <si>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</si>
  <si>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</si>
  <si>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</si>
  <si>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</si>
  <si>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</si>
  <si>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</si>
  <si>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</si>
  <si>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</si>
  <si>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</si>
  <si>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</si>
  <si>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</si>
  <si>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</si>
  <si>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</si>
  <si>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</si>
  <si>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</si>
  <si>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</si>
  <si>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</si>
  <si>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</si>
  <si>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</si>
  <si>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</si>
  <si>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</si>
  <si>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</si>
  <si>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</si>
  <si>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</si>
  <si>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</si>
  <si>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</si>
  <si>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</si>
  <si>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</si>
  <si>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</si>
  <si>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</si>
  <si>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</si>
  <si>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</si>
  <si>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</si>
  <si>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</si>
  <si>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</si>
  <si>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</si>
  <si>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</si>
  <si>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</si>
  <si>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</si>
  <si>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</si>
  <si>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</si>
  <si>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</si>
  <si>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</si>
  <si>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</si>
  <si>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</si>
  <si>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</si>
  <si>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</si>
  <si>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</si>
  <si>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</si>
  <si>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</si>
  <si>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</si>
  <si>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</si>
  <si>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</si>
  <si>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</si>
  <si>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</si>
  <si>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</si>
  <si>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</si>
  <si>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</si>
  <si>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</si>
  <si>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</si>
  <si>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</si>
  <si>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</si>
  <si>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</si>
  <si>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</si>
  <si>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</si>
  <si>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</si>
  <si>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</si>
  <si>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</si>
  <si>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</si>
  <si>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</si>
  <si>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</si>
  <si>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</si>
  <si>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</si>
  <si>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</si>
  <si>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</si>
  <si>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</si>
  <si>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</si>
  <si>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</si>
  <si>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</si>
  <si>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</si>
  <si>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</si>
  <si>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</si>
  <si>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</si>
  <si>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</si>
  <si>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</si>
  <si>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</si>
  <si>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</si>
  <si>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</si>
  <si>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</si>
  <si>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</si>
  <si>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</si>
  <si>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</si>
  <si>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</si>
  <si>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</si>
  <si>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</si>
  <si>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</si>
  <si>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</si>
  <si>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</si>
  <si>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</si>
  <si>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</si>
  <si>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</si>
  <si>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</si>
  <si>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</si>
  <si>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</si>
  <si>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</si>
  <si>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</si>
  <si>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</si>
  <si>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</si>
  <si>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</si>
  <si>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</si>
  <si>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</si>
  <si>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</si>
  <si>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</si>
  <si>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</si>
  <si>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</si>
  <si>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</si>
  <si>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</si>
  <si>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</si>
  <si>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</si>
  <si>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</si>
  <si>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</si>
  <si>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</si>
  <si>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</si>
  <si>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</si>
  <si>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</si>
  <si>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</si>
  <si>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</si>
  <si>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</si>
  <si>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</si>
  <si>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</si>
  <si>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</si>
  <si>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</si>
  <si>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</si>
  <si>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</si>
  <si>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</si>
  <si>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</si>
  <si>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</si>
  <si>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</si>
  <si>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</si>
  <si>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</si>
  <si>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</si>
  <si>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</si>
  <si>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</si>
  <si>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</si>
  <si>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</si>
  <si>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</si>
  <si>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</si>
  <si>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</si>
  <si>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</si>
  <si>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</si>
  <si>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</si>
  <si>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</si>
  <si>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</si>
  <si>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</si>
  <si>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</si>
  <si>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</si>
  <si>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</si>
  <si>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</si>
  <si>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</si>
  <si>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</si>
  <si>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</si>
  <si>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</si>
  <si>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</si>
  <si>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</si>
  <si>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</si>
  <si>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</si>
  <si>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</si>
  <si>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</si>
  <si>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</si>
  <si>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</si>
  <si>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</si>
  <si>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</si>
  <si>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</si>
  <si>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</si>
  <si>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</si>
  <si>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</si>
  <si>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</si>
  <si>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</si>
  <si>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</si>
  <si>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</si>
  <si>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</si>
  <si>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</si>
  <si>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</si>
  <si>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</si>
  <si>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</si>
  <si>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</si>
  <si>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</si>
  <si>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</si>
  <si>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</si>
  <si>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</si>
  <si>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</si>
  <si>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</si>
  <si>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</si>
  <si>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</si>
  <si>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</si>
  <si>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</si>
  <si>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</si>
  <si>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</si>
  <si>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</si>
  <si>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</si>
  <si>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</si>
  <si>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</si>
  <si>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</si>
  <si>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</si>
  <si>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</si>
  <si>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</si>
  <si>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</si>
  <si>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</si>
  <si>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</si>
  <si>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</si>
  <si>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</si>
  <si>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</si>
  <si>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</si>
  <si>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</si>
  <si>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</si>
  <si>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</si>
  <si>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</si>
  <si>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</si>
  <si>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</si>
  <si>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</si>
  <si>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</si>
  <si>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</si>
  <si>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</si>
  <si>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</si>
  <si>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</si>
  <si>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</si>
  <si>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</si>
  <si>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</si>
  <si>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</si>
  <si>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</si>
  <si>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</si>
  <si>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</si>
  <si>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</si>
  <si>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</si>
  <si>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</si>
  <si>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</si>
  <si>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</si>
  <si>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</si>
  <si>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</si>
  <si>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</si>
  <si>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</si>
  <si>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</si>
  <si>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</si>
  <si>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</si>
  <si>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</si>
  <si>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</si>
  <si>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</si>
  <si>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</si>
  <si>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</si>
  <si>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</si>
  <si>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</si>
  <si>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</si>
  <si>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</si>
  <si>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</si>
  <si>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</si>
  <si>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</si>
  <si>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</si>
  <si>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</si>
  <si>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</si>
  <si>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</si>
  <si>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</si>
  <si>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</si>
  <si>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</si>
  <si>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</si>
  <si>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</si>
  <si>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</si>
  <si>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</si>
  <si>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</si>
  <si>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</si>
  <si>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</si>
  <si>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</si>
  <si>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</si>
  <si>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</si>
  <si>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</si>
  <si>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</si>
  <si>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</si>
  <si>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</si>
  <si>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</si>
  <si>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</si>
  <si>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</si>
  <si>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</si>
  <si>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</si>
  <si>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</si>
  <si>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</si>
  <si>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</si>
  <si>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</si>
  <si>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</si>
  <si>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</si>
  <si>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</si>
  <si>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</si>
  <si>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</si>
  <si>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</si>
  <si>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</si>
  <si>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</si>
  <si>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</si>
  <si>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</si>
  <si>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</si>
  <si>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</si>
  <si>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</si>
  <si>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</si>
  <si>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</si>
  <si>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</si>
  <si>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</si>
  <si>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</si>
  <si>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</si>
  <si>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</si>
  <si>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</si>
  <si>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</si>
  <si>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</si>
  <si>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</si>
  <si>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</si>
  <si>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</si>
  <si>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</si>
  <si>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</si>
  <si>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</si>
  <si>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</si>
  <si>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</si>
  <si>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</si>
  <si>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</si>
  <si>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</si>
  <si>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</si>
  <si>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</si>
  <si>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</si>
  <si>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</si>
  <si>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</si>
  <si>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</si>
  <si>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</si>
  <si>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</si>
  <si>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</si>
  <si>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</si>
  <si>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</si>
  <si>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</si>
  <si>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</si>
  <si>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</si>
  <si>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</si>
  <si>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</si>
  <si>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</si>
  <si>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</si>
  <si>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</si>
  <si>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</si>
  <si>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</si>
  <si>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</si>
  <si>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</si>
  <si>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</si>
  <si>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</si>
  <si>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</si>
  <si>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</si>
  <si>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</si>
  <si>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</si>
  <si>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</si>
  <si>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</si>
  <si>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</si>
  <si>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</si>
  <si>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</si>
  <si>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</si>
  <si>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</si>
  <si>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</si>
  <si>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</si>
  <si>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</si>
  <si>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</si>
  <si>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</si>
  <si>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</si>
  <si>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</si>
  <si>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</si>
  <si>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</si>
  <si>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</si>
  <si>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</si>
  <si>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</si>
  <si>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</si>
  <si>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</si>
  <si>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</si>
  <si>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</si>
  <si>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</si>
  <si>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</si>
  <si>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</si>
  <si>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</si>
  <si>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</si>
  <si>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</si>
  <si>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</si>
  <si>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</si>
  <si>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</si>
  <si>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</si>
  <si>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</si>
  <si>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</si>
  <si>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</si>
  <si>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</si>
  <si>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</si>
  <si>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</si>
  <si>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</si>
  <si>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</si>
  <si>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</si>
  <si>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</si>
  <si>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</si>
  <si>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</si>
  <si>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</si>
  <si>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</si>
  <si>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</si>
  <si>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</si>
  <si>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</si>
  <si>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</si>
  <si>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</si>
  <si>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</si>
  <si>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</si>
  <si>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</si>
  <si>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</si>
  <si>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</si>
  <si>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</si>
  <si>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</si>
  <si>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</si>
  <si>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</si>
  <si>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</si>
  <si>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</si>
  <si>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</si>
  <si>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</si>
  <si>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</si>
  <si>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</si>
  <si>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</si>
  <si>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</si>
  <si>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</si>
  <si>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</si>
  <si>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</si>
  <si>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</si>
  <si>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</si>
  <si>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</si>
  <si>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</si>
  <si>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</si>
  <si>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</si>
  <si>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</si>
  <si>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</si>
  <si>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</si>
  <si>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</si>
  <si>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</si>
  <si>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</si>
  <si>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</si>
  <si>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</si>
  <si>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</si>
  <si>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</si>
  <si>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</si>
  <si>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</si>
  <si>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</si>
  <si>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</si>
  <si>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</si>
  <si>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</si>
  <si>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</si>
  <si>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</si>
  <si>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</si>
  <si>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</si>
  <si>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</si>
  <si>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</si>
  <si>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</si>
  <si>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</si>
  <si>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</si>
  <si>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</si>
  <si>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</si>
  <si>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</si>
  <si>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</si>
  <si>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</si>
  <si>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</si>
  <si>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</si>
  <si>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</si>
  <si>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</si>
  <si>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</si>
  <si>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</si>
  <si>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</si>
  <si>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</si>
  <si>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</si>
  <si>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</si>
  <si>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</si>
  <si>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</si>
  <si>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</si>
  <si>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</si>
  <si>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</si>
  <si>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</si>
  <si>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</si>
  <si>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</si>
  <si>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</si>
  <si>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</si>
  <si>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</si>
  <si>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</si>
  <si>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</si>
  <si>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</si>
  <si>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</si>
  <si>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</si>
  <si>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</si>
  <si>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</si>
  <si>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</si>
  <si>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</si>
  <si>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</si>
  <si>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</si>
  <si>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</si>
  <si>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</si>
  <si>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</si>
  <si>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</si>
  <si>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</si>
  <si>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</si>
  <si>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</si>
  <si>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</si>
  <si>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</si>
  <si>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</si>
  <si>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</si>
  <si>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</si>
  <si>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</si>
  <si>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</si>
  <si>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</si>
  <si>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</si>
  <si>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</si>
  <si>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</si>
  <si>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</si>
  <si>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</si>
  <si>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</si>
  <si>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</si>
  <si>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</si>
  <si>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</si>
  <si>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</si>
  <si>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</si>
  <si>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</si>
  <si>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</si>
  <si>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</si>
  <si>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</si>
  <si>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</si>
  <si>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</si>
  <si>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</si>
  <si>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</si>
  <si>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</si>
  <si>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</si>
  <si>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</si>
  <si>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</si>
  <si>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</si>
  <si>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</si>
  <si>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</si>
  <si>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</si>
  <si>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</si>
  <si>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</si>
  <si>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</si>
  <si>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</si>
  <si>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</si>
  <si>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</si>
  <si>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</si>
  <si>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</si>
  <si>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</si>
  <si>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</si>
  <si>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</si>
  <si>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</si>
  <si>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</si>
  <si>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</si>
  <si>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</si>
  <si>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</si>
  <si>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</si>
  <si>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</si>
  <si>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</si>
  <si>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</si>
  <si>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</si>
  <si>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</si>
  <si>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</si>
  <si>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</si>
  <si>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</si>
  <si>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</si>
  <si>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</si>
  <si>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</si>
  <si>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</si>
  <si>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</si>
  <si>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</si>
  <si>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</si>
  <si>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</si>
  <si>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</si>
  <si>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</si>
  <si>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</si>
  <si>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</si>
  <si>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</si>
  <si>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</si>
  <si>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</si>
  <si>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</si>
  <si>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</si>
  <si>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</si>
  <si>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</si>
  <si>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</si>
  <si>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</si>
  <si>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</si>
  <si>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</si>
  <si>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</si>
  <si>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</si>
  <si>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</si>
  <si>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</si>
  <si>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</si>
  <si>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</si>
  <si>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</si>
  <si>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</si>
  <si>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</si>
  <si>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</si>
  <si>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</si>
  <si>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</si>
  <si>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</si>
  <si>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</si>
  <si>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</si>
  <si>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</si>
  <si>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</si>
  <si>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</si>
  <si>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</si>
  <si>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</si>
  <si>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</si>
  <si>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</si>
  <si>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</si>
  <si>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</si>
  <si>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</si>
  <si>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</si>
  <si>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</si>
  <si>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</si>
  <si>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</si>
  <si>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</si>
  <si>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</si>
  <si>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</si>
  <si>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</si>
  <si>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</si>
  <si>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</si>
  <si>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</si>
  <si>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</si>
  <si>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</si>
  <si>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</si>
  <si>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</si>
  <si>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</si>
  <si>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</si>
  <si>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</si>
  <si>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</si>
  <si>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</si>
  <si>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</si>
  <si>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</si>
  <si>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</si>
  <si>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</si>
  <si>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</si>
  <si>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</si>
  <si>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</si>
  <si>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</si>
  <si>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</si>
  <si>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</si>
  <si>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</si>
  <si>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</si>
  <si>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</si>
  <si>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</si>
  <si>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</si>
  <si>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</si>
  <si>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</si>
  <si>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</si>
  <si>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</si>
  <si>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</si>
  <si>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</si>
  <si>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</si>
  <si>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</si>
  <si>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</si>
  <si>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</si>
  <si>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</si>
  <si>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</si>
  <si>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</si>
  <si>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</si>
  <si>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</si>
  <si>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</si>
  <si>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</si>
  <si>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</si>
  <si>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</si>
  <si>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</si>
  <si>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</si>
  <si>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</si>
  <si>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</si>
  <si>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</si>
  <si>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</si>
  <si>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</si>
  <si>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</si>
  <si>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</si>
  <si>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</si>
  <si>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</si>
  <si>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</si>
  <si>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</si>
  <si>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</si>
  <si>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</si>
  <si>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</si>
  <si>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</si>
  <si>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</si>
  <si>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</si>
  <si>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</si>
  <si>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</si>
  <si>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</si>
  <si>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</si>
  <si>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</si>
  <si>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</si>
  <si>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</si>
  <si>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</si>
  <si>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</si>
  <si>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</si>
  <si>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</si>
  <si>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</si>
  <si>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</si>
  <si>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</si>
  <si>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</si>
  <si>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</si>
  <si>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</si>
  <si>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</si>
  <si>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</si>
  <si>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</si>
  <si>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</si>
  <si>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</si>
  <si>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</si>
  <si>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</si>
  <si>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</si>
  <si>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</si>
  <si>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</si>
  <si>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</si>
  <si>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</si>
  <si>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</si>
  <si>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</si>
  <si>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</si>
  <si>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</si>
  <si>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</si>
  <si>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</si>
  <si>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</si>
  <si>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</si>
  <si>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</si>
  <si>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</si>
  <si>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</si>
  <si>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</si>
  <si>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</si>
  <si>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</si>
  <si>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</si>
  <si>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</si>
  <si>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</si>
  <si>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</si>
  <si>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</si>
  <si>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</si>
  <si>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</si>
  <si>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</si>
  <si>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</si>
  <si>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</si>
  <si>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</si>
  <si>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</si>
  <si>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</si>
  <si>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</si>
  <si>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</si>
  <si>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</si>
  <si>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</si>
  <si>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</si>
  <si>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</si>
  <si>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</si>
  <si>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</si>
  <si>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</si>
  <si>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</si>
  <si>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</si>
  <si>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</si>
  <si>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</si>
  <si>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</si>
  <si>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</si>
  <si>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</si>
  <si>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</si>
  <si>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</si>
  <si>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</si>
  <si>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</si>
  <si>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</si>
  <si>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</si>
  <si>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</si>
  <si>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</si>
  <si>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</si>
  <si>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</si>
  <si>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</si>
  <si>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</si>
  <si>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</si>
  <si>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</si>
  <si>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</si>
  <si>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</si>
  <si>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</si>
  <si>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</si>
  <si>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</si>
  <si>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</si>
  <si>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</si>
  <si>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</si>
  <si>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</si>
  <si>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</si>
  <si>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</si>
  <si>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</si>
  <si>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</si>
  <si>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</si>
  <si>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</si>
  <si>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</si>
  <si>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</si>
  <si>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</si>
  <si>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</si>
  <si>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</si>
  <si>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</si>
  <si>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</si>
  <si>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</si>
  <si>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</si>
  <si>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</si>
  <si>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</si>
  <si>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</si>
  <si>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</si>
  <si>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</si>
  <si>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</si>
  <si>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</si>
  <si>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</si>
  <si>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</si>
  <si>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</si>
  <si>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</si>
  <si>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</si>
  <si>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</si>
  <si>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</si>
  <si>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</si>
  <si>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</si>
  <si>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</si>
  <si>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</si>
  <si>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</si>
  <si>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</si>
  <si>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</si>
  <si>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</si>
  <si>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</si>
  <si>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</si>
  <si>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</si>
  <si>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</si>
  <si>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</si>
  <si>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</si>
  <si>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</si>
  <si>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</si>
  <si>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</si>
  <si>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</si>
  <si>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</si>
  <si>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</si>
  <si>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</si>
  <si>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</si>
  <si>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</si>
  <si>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</si>
  <si>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</si>
  <si>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</si>
  <si>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</si>
  <si>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</si>
  <si>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</si>
  <si>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</si>
  <si>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</si>
  <si>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</si>
  <si>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</si>
  <si>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</si>
  <si>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</si>
  <si>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</si>
  <si>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</si>
  <si>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</si>
  <si>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</si>
  <si>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</si>
  <si>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</si>
  <si>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</si>
  <si>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</si>
  <si>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</si>
  <si>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</si>
  <si>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</si>
  <si>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</si>
  <si>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</si>
  <si>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</si>
  <si>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</si>
  <si>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</si>
  <si>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</si>
  <si>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</si>
  <si>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</si>
  <si>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</si>
  <si>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</si>
  <si>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</si>
  <si>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</si>
  <si>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</si>
  <si>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</si>
  <si>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</si>
  <si>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</si>
  <si>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</si>
  <si>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</si>
  <si>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</si>
  <si>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</si>
  <si>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</si>
  <si>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</si>
  <si>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</si>
  <si>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</si>
  <si>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</si>
  <si>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</si>
  <si>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</si>
  <si>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</si>
  <si>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</si>
  <si>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</si>
  <si>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</si>
  <si>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</si>
  <si>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</si>
  <si>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</si>
  <si>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</si>
  <si>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</si>
  <si>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</si>
  <si>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</si>
  <si>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</si>
  <si>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</si>
  <si>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</si>
  <si>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</si>
  <si>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</si>
  <si>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</si>
  <si>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</si>
  <si>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</si>
  <si>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</si>
  <si>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</si>
  <si>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</si>
  <si>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</si>
  <si>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</si>
  <si>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</si>
  <si>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</si>
  <si>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</si>
  <si>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</si>
  <si>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</si>
  <si>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</si>
  <si>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</si>
  <si>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</si>
  <si>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</si>
  <si>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</si>
  <si>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</si>
  <si>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</si>
  <si>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</si>
  <si>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</si>
  <si>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</si>
  <si>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</si>
  <si>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</si>
  <si>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</si>
  <si>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</si>
  <si>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</si>
  <si>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</si>
  <si>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</si>
  <si>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</si>
  <si>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</si>
  <si>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</si>
  <si>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</si>
  <si>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</si>
  <si>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</si>
  <si>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</si>
  <si>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</si>
  <si>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</si>
  <si>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</si>
  <si>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</si>
  <si>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</si>
  <si>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</si>
  <si>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</si>
  <si>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</si>
  <si>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</si>
  <si>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</si>
  <si>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</si>
  <si>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</si>
  <si>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</si>
  <si>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</si>
  <si>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</si>
  <si>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</si>
  <si>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</si>
  <si>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</si>
  <si>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</si>
  <si>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</si>
  <si>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</si>
  <si>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</si>
  <si>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</si>
  <si>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</si>
  <si>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</si>
  <si>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</si>
  <si>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</si>
  <si>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</si>
  <si>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</si>
  <si>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</si>
  <si>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</si>
  <si>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</si>
  <si>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</si>
  <si>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</si>
  <si>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</si>
  <si>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</si>
  <si>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</si>
  <si>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</si>
  <si>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</si>
  <si>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</si>
  <si>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</si>
  <si>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</si>
  <si>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</si>
  <si>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</si>
  <si>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</si>
  <si>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</si>
  <si>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</si>
  <si>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</si>
  <si>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</si>
  <si>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</si>
  <si>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</si>
  <si>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</si>
  <si>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</si>
  <si>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</si>
  <si>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</si>
  <si>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</si>
  <si>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</si>
  <si>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</si>
  <si>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</si>
  <si>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</si>
  <si>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</si>
  <si>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</si>
  <si>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</si>
  <si>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</si>
  <si>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</si>
  <si>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</si>
  <si>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</si>
  <si>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</si>
  <si>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</si>
  <si>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</si>
  <si>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</si>
  <si>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</si>
  <si>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</si>
  <si>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</si>
  <si>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</si>
  <si>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</si>
  <si>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</si>
  <si>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</si>
  <si>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</si>
  <si>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</si>
  <si>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</si>
  <si>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</si>
  <si>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</si>
  <si>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</si>
  <si>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</si>
  <si>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</si>
  <si>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</si>
  <si>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</si>
  <si>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</si>
  <si>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</si>
  <si>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</si>
  <si>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</si>
  <si>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</si>
  <si>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</si>
  <si>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</si>
  <si>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</si>
  <si>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</si>
  <si>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</si>
  <si>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</si>
  <si>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</si>
  <si>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</si>
  <si>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</si>
  <si>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</si>
  <si>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</si>
  <si>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</si>
  <si>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</si>
  <si>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</si>
  <si>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</si>
  <si>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</si>
  <si>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</si>
  <si>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</si>
  <si>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</si>
  <si>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</si>
  <si>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</si>
  <si>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</si>
  <si>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</si>
  <si>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</si>
  <si>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</si>
  <si>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</si>
  <si>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</si>
  <si>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</si>
  <si>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</si>
  <si>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</si>
  <si>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</si>
  <si>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</si>
  <si>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</si>
  <si>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</si>
  <si>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</si>
  <si>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</si>
  <si>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</si>
  <si>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</si>
  <si>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</si>
  <si>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</si>
  <si>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</si>
  <si>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</si>
  <si>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</si>
  <si>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</si>
  <si>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</si>
  <si>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</si>
  <si>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</si>
  <si>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</si>
  <si>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</si>
  <si>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</si>
  <si>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</si>
  <si>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</si>
  <si>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</si>
  <si>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</si>
  <si>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</si>
  <si>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</si>
  <si>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</si>
  <si>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</si>
  <si>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</si>
  <si>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</si>
  <si>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</si>
  <si>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</si>
  <si>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</si>
  <si>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</si>
  <si>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</si>
  <si>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</si>
  <si>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</si>
  <si>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</si>
  <si>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</si>
  <si>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</si>
  <si>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</si>
  <si>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</si>
  <si>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</si>
  <si>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</si>
  <si>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</si>
  <si>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</si>
  <si>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</si>
  <si>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</si>
  <si>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</si>
  <si>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</si>
  <si>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</si>
  <si>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</si>
  <si>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</si>
  <si>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</si>
  <si>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</si>
  <si>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</si>
  <si>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</si>
  <si>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</si>
  <si>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</si>
  <si>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</si>
  <si>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</si>
  <si>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</si>
  <si>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</si>
  <si>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</si>
  <si>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</si>
  <si>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</si>
  <si>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</si>
  <si>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</si>
  <si>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</si>
  <si>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</si>
  <si>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</si>
  <si>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</si>
  <si>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</si>
  <si>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</si>
  <si>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</si>
  <si>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</si>
  <si>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</si>
  <si>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</si>
  <si>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</si>
  <si>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</si>
  <si>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</si>
  <si>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</si>
  <si>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</si>
  <si>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</si>
  <si>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</si>
  <si>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</si>
  <si>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</si>
  <si>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</si>
  <si>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</si>
  <si>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</si>
  <si>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</si>
  <si>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</si>
  <si>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</si>
  <si>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</si>
  <si>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</si>
  <si>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</si>
  <si>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</si>
  <si>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</si>
  <si>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</si>
  <si>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</si>
  <si>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</si>
  <si>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</si>
  <si>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</si>
  <si>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</si>
  <si>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</si>
  <si>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</si>
  <si>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</si>
  <si>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</si>
  <si>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</si>
  <si>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</si>
  <si>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</si>
  <si>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</si>
  <si>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</si>
  <si>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</si>
  <si>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</si>
  <si>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</si>
  <si>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</si>
  <si>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</si>
  <si>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</si>
  <si>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</si>
  <si>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</si>
  <si>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</si>
  <si>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</si>
  <si>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</si>
  <si>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</si>
  <si>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</si>
  <si>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</si>
  <si>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</si>
  <si>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</si>
  <si>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</si>
  <si>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</si>
  <si>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</si>
  <si>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</si>
  <si>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</si>
  <si>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</si>
  <si>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</si>
  <si>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</si>
  <si>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</si>
  <si>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</si>
  <si>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</si>
  <si>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</si>
  <si>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</si>
  <si>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</si>
  <si>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</si>
  <si>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</si>
  <si>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</si>
  <si>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</si>
  <si>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</si>
  <si>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</si>
  <si>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</si>
  <si>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</si>
  <si>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</si>
  <si>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</si>
  <si>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</si>
  <si>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</si>
  <si>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</si>
  <si>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</si>
  <si>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</si>
  <si>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</si>
  <si>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</si>
  <si>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</si>
  <si>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</si>
  <si>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</si>
  <si>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</si>
  <si>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</si>
  <si>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</si>
  <si>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</si>
  <si>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</si>
  <si>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</si>
  <si>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</si>
  <si>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</si>
  <si>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</si>
  <si>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</si>
  <si>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</si>
  <si>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</si>
  <si>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</si>
  <si>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</si>
  <si>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</si>
  <si>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</si>
  <si>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</si>
  <si>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</si>
  <si>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</si>
  <si>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</si>
  <si>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</si>
  <si>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</si>
  <si>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</si>
  <si>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</si>
  <si>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</si>
  <si>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</si>
  <si>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</si>
  <si>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</si>
  <si>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</si>
  <si>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</si>
  <si>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</si>
  <si>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</si>
  <si>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</si>
  <si>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</si>
  <si>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</si>
  <si>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</si>
  <si>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</si>
  <si>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</si>
  <si>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</si>
  <si>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</si>
  <si>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</si>
  <si>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</si>
  <si>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</si>
  <si>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</si>
  <si>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</si>
  <si>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</si>
  <si>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</si>
  <si>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</si>
  <si>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</si>
  <si>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</si>
  <si>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</si>
  <si>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</si>
  <si>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</si>
  <si>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</si>
  <si>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</si>
  <si>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</si>
  <si>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</si>
  <si>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</si>
  <si>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</si>
  <si>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</si>
  <si>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</si>
  <si>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</si>
  <si>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</si>
  <si>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</si>
  <si>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</si>
  <si>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</si>
  <si>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</si>
  <si>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</si>
  <si>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</si>
  <si>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</si>
  <si>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</si>
  <si>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</si>
  <si>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</si>
  <si>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</si>
  <si>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</si>
  <si>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</si>
  <si>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</si>
  <si>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</si>
  <si>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</si>
  <si>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</si>
  <si>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</si>
  <si>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</si>
  <si>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</si>
  <si>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</si>
  <si>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</si>
  <si>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</si>
  <si>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</si>
  <si>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</si>
  <si>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</si>
  <si>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</si>
  <si>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</si>
  <si>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</si>
  <si>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</si>
  <si>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</si>
  <si>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</si>
  <si>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</si>
  <si>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</si>
  <si>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</si>
  <si>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</si>
  <si>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</si>
  <si>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</si>
  <si>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</si>
  <si>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</si>
  <si>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</si>
  <si>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</si>
  <si>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</si>
  <si>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</si>
  <si>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</si>
  <si>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</si>
  <si>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</si>
  <si>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</si>
  <si>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</si>
  <si>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</si>
  <si>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</si>
  <si>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</si>
  <si>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</si>
  <si>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</si>
  <si>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</si>
  <si>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</si>
  <si>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</si>
  <si>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</si>
  <si>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</si>
  <si>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</si>
  <si>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</si>
  <si>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</si>
  <si>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</si>
  <si>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</si>
  <si>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</si>
  <si>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</si>
  <si>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</si>
  <si>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</si>
  <si>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</si>
  <si>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</si>
  <si>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</si>
  <si>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</si>
  <si>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</si>
  <si>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</si>
  <si>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</si>
  <si>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</si>
  <si>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</si>
  <si>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</si>
  <si>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</si>
  <si>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</si>
  <si>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</si>
  <si>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</si>
  <si>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</si>
  <si>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</si>
  <si>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</si>
  <si>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</si>
  <si>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</si>
  <si>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</si>
  <si>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</si>
  <si>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</si>
  <si>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</si>
  <si>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</si>
  <si>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</si>
  <si>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</si>
  <si>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</si>
  <si>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</si>
  <si>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</si>
  <si>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</si>
  <si>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</si>
  <si>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</si>
  <si>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</si>
  <si>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</si>
  <si>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</si>
  <si>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</si>
  <si>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</si>
  <si>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</si>
  <si>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</si>
  <si>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</si>
  <si>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</si>
  <si>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</si>
  <si>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</si>
  <si>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</si>
  <si>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</si>
  <si>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</si>
  <si>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</si>
  <si>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</si>
  <si>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</si>
  <si>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</si>
  <si>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</si>
  <si>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</si>
  <si>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</si>
  <si>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</si>
  <si>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</si>
  <si>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</si>
  <si>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</si>
  <si>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</si>
  <si>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</si>
  <si>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</si>
  <si>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</si>
  <si>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</si>
  <si>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</si>
  <si>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</si>
  <si>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</si>
  <si>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</si>
  <si>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</si>
  <si>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</si>
  <si>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</si>
  <si>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</si>
  <si>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</si>
  <si>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</si>
  <si>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</si>
  <si>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</si>
  <si>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</si>
  <si>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</si>
  <si>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</si>
  <si>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</si>
  <si>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</si>
  <si>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</si>
  <si>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</si>
  <si>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</si>
  <si>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</si>
  <si>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</si>
  <si>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</si>
  <si>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</si>
  <si>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</si>
  <si>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</si>
  <si>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</si>
  <si>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</si>
  <si>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</si>
  <si>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</si>
  <si>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</si>
  <si>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</si>
  <si>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</si>
  <si>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</si>
  <si>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</si>
  <si>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</si>
  <si>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</si>
  <si>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</si>
  <si>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</si>
  <si>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</si>
  <si>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</si>
  <si>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</si>
  <si>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</si>
  <si>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</si>
  <si>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</si>
  <si>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</si>
  <si>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</si>
  <si>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</si>
  <si>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</si>
  <si>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</si>
  <si>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</si>
  <si>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</si>
  <si>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</si>
  <si>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</si>
  <si>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</si>
  <si>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</si>
  <si>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</si>
  <si>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</si>
  <si>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</si>
  <si>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</si>
  <si>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</si>
  <si>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</si>
  <si>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</si>
  <si>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</si>
  <si>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</si>
  <si>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</si>
  <si>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</si>
  <si>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</si>
  <si>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</si>
  <si>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</si>
  <si>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</si>
  <si>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</si>
  <si>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</si>
  <si>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</si>
  <si>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</si>
  <si>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</si>
  <si>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</si>
  <si>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</si>
  <si>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</si>
  <si>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</si>
  <si>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</si>
  <si>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</si>
  <si>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</si>
  <si>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</si>
  <si>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</si>
  <si>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</si>
  <si>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</si>
  <si>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</si>
  <si>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</si>
  <si>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</si>
  <si>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</si>
  <si>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</si>
  <si>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</si>
  <si>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</si>
  <si>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</si>
  <si>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</si>
  <si>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</si>
  <si>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</si>
  <si>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</si>
  <si>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</si>
  <si>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</si>
  <si>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</si>
  <si>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</si>
  <si>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</si>
  <si>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</si>
  <si>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</si>
  <si>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</si>
  <si>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</si>
  <si>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</si>
  <si>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</si>
  <si>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</si>
  <si>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</si>
  <si>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</si>
  <si>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</si>
  <si>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</si>
  <si>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</si>
  <si>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</si>
  <si>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</si>
  <si>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</si>
  <si>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</si>
  <si>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</si>
  <si>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</si>
  <si>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</si>
  <si>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</si>
  <si>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</si>
  <si>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</si>
  <si>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</si>
  <si>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</si>
  <si>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</si>
  <si>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</si>
  <si>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</si>
  <si>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</si>
  <si>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</si>
  <si>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</si>
  <si>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</si>
  <si>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</si>
  <si>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</si>
  <si>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</si>
  <si>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</si>
  <si>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</si>
  <si>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</si>
  <si>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</si>
  <si>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</si>
  <si>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</si>
  <si>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</si>
  <si>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</si>
  <si>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</si>
  <si>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</si>
  <si>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</si>
  <si>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</si>
  <si>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</si>
  <si>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</si>
  <si>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</si>
  <si>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</si>
  <si>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</si>
  <si>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</si>
  <si>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</si>
  <si>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</si>
  <si>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</si>
  <si>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</si>
  <si>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</si>
  <si>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</si>
  <si>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</si>
  <si>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</si>
  <si>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</si>
  <si>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</si>
  <si>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</si>
  <si>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</si>
  <si>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</si>
  <si>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</si>
  <si>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</si>
  <si>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</si>
  <si>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</si>
  <si>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</si>
  <si>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</si>
  <si>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</si>
  <si>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</si>
  <si>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</si>
  <si>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</si>
  <si>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</si>
  <si>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</si>
  <si>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</si>
  <si>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</si>
  <si>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</si>
  <si>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</si>
  <si>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</si>
  <si>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</si>
  <si>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</si>
  <si>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</si>
  <si>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</si>
  <si>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</si>
  <si>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</si>
  <si>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</si>
  <si>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</si>
  <si>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</si>
  <si>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</si>
  <si>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</si>
  <si>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</si>
  <si>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</si>
  <si>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</si>
  <si>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</si>
  <si>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</si>
  <si>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</si>
  <si>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</si>
  <si>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</si>
  <si>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</si>
  <si>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</si>
  <si>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</si>
  <si>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</si>
  <si>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</si>
  <si>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</si>
  <si>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</si>
  <si>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</si>
  <si>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</si>
  <si>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</si>
  <si>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</si>
  <si>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</si>
  <si>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</si>
  <si>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</si>
  <si>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</si>
  <si>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</si>
  <si>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</si>
  <si>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</si>
  <si>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</si>
  <si>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</si>
  <si>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</si>
  <si>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</si>
  <si>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</si>
  <si>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</si>
  <si>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</si>
  <si>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</si>
  <si>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</si>
  <si>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</si>
  <si>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</si>
  <si>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</si>
  <si>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</si>
  <si>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</si>
  <si>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</si>
  <si>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</si>
  <si>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</si>
  <si>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</si>
  <si>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</si>
  <si>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</si>
  <si>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</si>
  <si>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</si>
  <si>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</si>
  <si>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</si>
  <si>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</si>
  <si>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</si>
  <si>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</si>
  <si>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</si>
  <si>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</si>
  <si>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</si>
  <si>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</si>
  <si>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</si>
  <si>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</si>
  <si>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</si>
  <si>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</si>
  <si>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</si>
  <si>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</si>
  <si>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</si>
  <si>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</si>
  <si>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</si>
  <si>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</si>
  <si>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</si>
  <si>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</si>
  <si>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</si>
  <si>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</si>
  <si>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</si>
  <si>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</si>
  <si>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</si>
  <si>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</si>
  <si>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</si>
  <si>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</si>
  <si>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</si>
  <si>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</si>
  <si>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</si>
  <si>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</si>
  <si>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</si>
  <si>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</si>
  <si>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</si>
  <si>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</si>
  <si>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</si>
  <si>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</si>
  <si>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</si>
  <si>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</si>
  <si>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</si>
  <si>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</si>
  <si>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</si>
  <si>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</si>
  <si>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</si>
  <si>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</si>
  <si>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</si>
  <si>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</si>
  <si>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</si>
  <si>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</si>
  <si>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</si>
  <si>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</si>
  <si>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</si>
  <si>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</si>
  <si>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</si>
  <si>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</si>
  <si>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</si>
  <si>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</si>
  <si>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</si>
  <si>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</si>
  <si>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</si>
  <si>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</si>
  <si>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</si>
  <si>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</si>
  <si>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</si>
  <si>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</si>
  <si>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</si>
  <si>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</si>
  <si>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</si>
  <si>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</si>
  <si>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</si>
  <si>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</si>
  <si>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</si>
  <si>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</si>
  <si>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</si>
  <si>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</si>
  <si>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</si>
  <si>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</si>
  <si>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</si>
  <si>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</si>
  <si>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</si>
  <si>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</si>
  <si>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</si>
  <si>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</si>
  <si>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</si>
  <si>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</si>
  <si>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</si>
  <si>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</si>
  <si>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</si>
  <si>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</si>
  <si>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</si>
  <si>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</si>
  <si>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</si>
  <si>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</si>
  <si>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</si>
  <si>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</si>
  <si>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</si>
  <si>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</si>
  <si>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</si>
  <si>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</si>
  <si>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</si>
  <si>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</si>
  <si>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</si>
  <si>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</si>
  <si>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</si>
  <si>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</si>
  <si>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</si>
  <si>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</si>
  <si>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</si>
  <si>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</si>
  <si>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</si>
  <si>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</si>
  <si>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</si>
  <si>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</si>
  <si>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</si>
  <si>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</si>
  <si>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</si>
  <si>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</si>
  <si>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</si>
  <si>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</si>
  <si>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</si>
  <si>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</si>
  <si>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</si>
  <si>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</si>
  <si>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</si>
  <si>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</si>
  <si>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</si>
  <si>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</si>
  <si>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</si>
  <si>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</si>
  <si>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</si>
  <si>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</si>
  <si>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</si>
  <si>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</si>
  <si>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</si>
  <si>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</si>
  <si>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</si>
  <si>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</si>
  <si>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</si>
  <si>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</si>
  <si>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</si>
  <si>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</si>
  <si>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</si>
  <si>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</si>
  <si>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</si>
  <si>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</si>
  <si>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</si>
  <si>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</si>
  <si>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</si>
  <si>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</si>
  <si>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</si>
  <si>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</si>
  <si>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</si>
  <si>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</si>
  <si>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</si>
  <si>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</si>
  <si>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</si>
  <si>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</si>
  <si>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</si>
  <si>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</si>
  <si>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</si>
  <si>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</si>
  <si>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</si>
  <si>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</si>
  <si>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</si>
  <si>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</si>
  <si>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</si>
  <si>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</si>
  <si>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</si>
  <si>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</si>
  <si>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</si>
  <si>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</si>
  <si>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</si>
  <si>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</si>
  <si>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</si>
  <si>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</si>
  <si>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</si>
  <si>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</si>
  <si>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</si>
  <si>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</si>
  <si>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</si>
  <si>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</si>
  <si>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</si>
  <si>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</si>
  <si>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</si>
  <si>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</si>
  <si>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</si>
  <si>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</si>
  <si>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</si>
  <si>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</si>
  <si>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</si>
  <si>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</si>
  <si>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</si>
  <si>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</si>
  <si>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</si>
  <si>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</si>
  <si>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</si>
  <si>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</si>
  <si>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</si>
  <si>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</si>
  <si>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</si>
  <si>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</si>
  <si>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</si>
  <si>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</si>
  <si>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</si>
  <si>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</si>
  <si>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</si>
  <si>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</si>
  <si>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</si>
  <si>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</si>
  <si>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</si>
  <si>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</si>
  <si>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</si>
  <si>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</si>
  <si>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</si>
  <si>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</si>
  <si>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</si>
  <si>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</si>
  <si>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</si>
  <si>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</si>
  <si>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</si>
  <si>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</si>
  <si>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</si>
  <si>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</si>
  <si>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</si>
  <si>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</si>
  <si>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</si>
  <si>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</si>
  <si>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</si>
  <si>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</si>
  <si>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</si>
  <si>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</si>
  <si>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</si>
  <si>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</si>
  <si>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</si>
  <si>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</si>
  <si>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</si>
  <si>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</si>
  <si>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</si>
  <si>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</si>
  <si>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</si>
  <si>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</si>
  <si>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</si>
  <si>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</si>
  <si>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</si>
  <si>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</si>
  <si>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</si>
  <si>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</si>
  <si>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</si>
  <si>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</si>
  <si>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</si>
  <si>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</si>
  <si>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</si>
  <si>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</si>
  <si>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</si>
  <si>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</si>
  <si>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</si>
  <si>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</si>
  <si>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</si>
  <si>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</si>
  <si>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</si>
  <si>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</si>
  <si>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</si>
  <si>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</si>
  <si>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</si>
  <si>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</si>
  <si>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</si>
  <si>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</si>
  <si>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</si>
  <si>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</si>
  <si>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</si>
  <si>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</si>
  <si>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</si>
  <si>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</si>
  <si>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</si>
  <si>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</si>
  <si>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</si>
  <si>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</si>
  <si>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</si>
  <si>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</si>
  <si>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</si>
  <si>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</si>
  <si>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</si>
  <si>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</si>
  <si>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</si>
  <si>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</si>
  <si>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</si>
  <si>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</si>
  <si>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</si>
  <si>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</si>
  <si>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</si>
  <si>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</si>
  <si>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</si>
  <si>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</si>
  <si>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</si>
  <si>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</si>
  <si>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</si>
  <si>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</si>
  <si>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</si>
  <si>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</si>
  <si>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</si>
  <si>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</si>
  <si>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</si>
  <si>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</si>
  <si>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</si>
  <si>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</si>
  <si>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</si>
  <si>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</si>
  <si>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</si>
  <si>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</si>
  <si>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</si>
  <si>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</si>
  <si>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</si>
  <si>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</si>
  <si>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</si>
  <si>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</si>
  <si>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</si>
  <si>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</si>
  <si>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</si>
  <si>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</si>
  <si>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</si>
  <si>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</si>
  <si>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</si>
  <si>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</si>
  <si>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</si>
  <si>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</si>
  <si>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</si>
  <si>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</si>
  <si>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</si>
  <si>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</si>
  <si>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</si>
  <si>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</si>
  <si>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</si>
  <si>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</si>
  <si>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</si>
  <si>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</si>
  <si>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</si>
  <si>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</si>
  <si>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</si>
  <si>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</si>
  <si>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</si>
  <si>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</si>
  <si>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</si>
  <si>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</si>
  <si>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</si>
  <si>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</si>
  <si>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</si>
  <si>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</si>
  <si>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</si>
  <si>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</si>
  <si>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</si>
  <si>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</si>
  <si>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</si>
  <si>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</si>
  <si>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</si>
  <si>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</si>
  <si>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</si>
  <si>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</si>
  <si>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</si>
  <si>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</si>
  <si>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</si>
  <si>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</si>
  <si>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</si>
  <si>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</si>
  <si>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</si>
  <si>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</si>
  <si>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</si>
  <si>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</si>
  <si>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</si>
  <si>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</si>
  <si>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</si>
  <si>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</si>
  <si>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</si>
  <si>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</si>
  <si>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</si>
  <si>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</si>
  <si>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</si>
  <si>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</si>
  <si>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</si>
  <si>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</si>
  <si>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</si>
  <si>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</si>
  <si>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</si>
  <si>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</si>
  <si>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</si>
  <si>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</si>
  <si>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</si>
  <si>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</si>
  <si>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</si>
  <si>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</si>
  <si>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</si>
  <si>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</si>
  <si>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</si>
  <si>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</si>
  <si>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</si>
  <si>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</si>
  <si>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</si>
  <si>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</si>
  <si>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</si>
  <si>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</si>
  <si>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</si>
  <si>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</si>
  <si>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</si>
  <si>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</si>
  <si>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</si>
  <si>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</si>
  <si>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</si>
  <si>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</si>
  <si>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</si>
  <si>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</si>
  <si>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</si>
  <si>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</si>
  <si>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</si>
  <si>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</si>
  <si>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</si>
  <si>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</si>
  <si>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</si>
  <si>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</si>
  <si>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</si>
  <si>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</si>
  <si>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</si>
  <si>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</si>
  <si>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</si>
  <si>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</si>
  <si>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</si>
  <si>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</si>
  <si>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</si>
  <si>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</si>
  <si>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</si>
  <si>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</si>
  <si>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</si>
  <si>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</si>
  <si>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</si>
  <si>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</si>
  <si>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</si>
  <si>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</si>
  <si>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</si>
  <si>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</si>
  <si>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</si>
  <si>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</si>
  <si>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</si>
  <si>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</si>
  <si>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</si>
  <si>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</si>
  <si>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</si>
  <si>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</si>
  <si>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</si>
  <si>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</si>
  <si>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</si>
  <si>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</si>
  <si>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</si>
  <si>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</si>
  <si>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</si>
  <si>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</si>
  <si>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</si>
  <si>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</si>
  <si>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</si>
  <si>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</si>
  <si>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</si>
  <si>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</si>
  <si>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</si>
  <si>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</si>
  <si>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</si>
  <si>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</si>
  <si>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</si>
  <si>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</si>
  <si>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</si>
  <si>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</si>
  <si>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</si>
  <si>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</si>
  <si>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</si>
  <si>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</si>
  <si>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</si>
  <si>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</si>
  <si>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</si>
  <si>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</si>
  <si>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</si>
  <si>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</si>
  <si>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</si>
  <si>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</si>
  <si>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</si>
  <si>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</si>
  <si>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</si>
  <si>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</si>
  <si>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</si>
  <si>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</si>
  <si>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</si>
  <si>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</si>
  <si>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</si>
  <si>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</si>
  <si>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</si>
  <si>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</si>
  <si>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</si>
  <si>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</si>
  <si>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</si>
  <si>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</si>
  <si>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</si>
  <si>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</si>
  <si>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</si>
  <si>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</si>
  <si>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</si>
  <si>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</si>
  <si>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</si>
  <si>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</si>
  <si>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</si>
  <si>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</si>
  <si>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</si>
  <si>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</si>
  <si>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</si>
  <si>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</si>
  <si>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</si>
  <si>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</si>
  <si>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</si>
  <si>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</si>
  <si>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</si>
  <si>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</si>
  <si>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</si>
  <si>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</si>
  <si>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</si>
  <si>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</si>
  <si>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</si>
  <si>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</si>
  <si>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</si>
  <si>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</si>
  <si>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</si>
  <si>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</si>
  <si>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</si>
  <si>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</si>
  <si>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</si>
  <si>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</si>
  <si>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</si>
  <si>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</si>
  <si>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</si>
  <si>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</si>
  <si>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</si>
  <si>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</si>
  <si>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</si>
  <si>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</si>
  <si>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</si>
  <si>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</si>
  <si>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</si>
  <si>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</si>
  <si>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</si>
  <si>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</si>
  <si>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</si>
  <si>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</si>
  <si>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</si>
  <si>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</si>
  <si>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</si>
  <si>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</si>
  <si>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</si>
  <si>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</si>
  <si>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</si>
  <si>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</si>
  <si>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</si>
  <si>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</si>
  <si>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</si>
  <si>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</si>
  <si>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</si>
  <si>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</si>
  <si>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</si>
  <si>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</si>
  <si>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</si>
  <si>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</si>
  <si>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</si>
  <si>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</si>
  <si>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</si>
  <si>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</si>
  <si>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</si>
  <si>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</si>
  <si>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</si>
  <si>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</si>
  <si>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</si>
  <si>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</si>
  <si>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</si>
  <si>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</si>
  <si>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</si>
  <si>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</si>
  <si>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</si>
  <si>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</si>
  <si>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</si>
  <si>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</si>
  <si>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</si>
  <si>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</si>
  <si>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</si>
  <si>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</si>
  <si>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</si>
  <si>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</si>
  <si>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</si>
  <si>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</si>
  <si>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</si>
  <si>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</si>
  <si>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</si>
  <si>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</si>
  <si>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</si>
  <si>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</si>
  <si>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</si>
  <si>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</si>
  <si>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</si>
  <si>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</si>
  <si>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</si>
  <si>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</si>
  <si>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</si>
  <si>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</si>
  <si>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</si>
  <si>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</si>
  <si>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</si>
  <si>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</si>
  <si>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</si>
  <si>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</si>
  <si>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</si>
  <si>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</si>
  <si>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</si>
  <si>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</si>
  <si>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</si>
  <si>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</si>
  <si>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</si>
  <si>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</si>
  <si>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</si>
  <si>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</si>
  <si>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</si>
  <si>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</si>
  <si>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</si>
  <si>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</si>
  <si>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</si>
  <si>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</si>
  <si>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</si>
  <si>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</si>
  <si>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</si>
  <si>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</si>
  <si>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</si>
  <si>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</si>
  <si>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</si>
  <si>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</si>
  <si>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</si>
  <si>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</si>
  <si>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</si>
  <si>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</si>
  <si>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</si>
  <si>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</si>
  <si>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</si>
  <si>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</si>
  <si>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</si>
  <si>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</si>
  <si>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</si>
  <si>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</si>
  <si>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</si>
  <si>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</si>
  <si>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</si>
  <si>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</si>
  <si>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</si>
  <si>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</si>
  <si>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</si>
  <si>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</si>
  <si>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</si>
  <si>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</si>
  <si>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</si>
  <si>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</si>
  <si>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</si>
  <si>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</si>
  <si>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</si>
  <si>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</si>
  <si>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</si>
  <si>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</si>
  <si>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</si>
  <si>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</si>
  <si>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</si>
  <si>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</si>
  <si>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</si>
  <si>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</si>
  <si>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</si>
  <si>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</si>
  <si>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</si>
  <si>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</si>
  <si>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</si>
  <si>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</si>
  <si>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</si>
  <si>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</si>
  <si>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</si>
  <si>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</si>
  <si>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</si>
  <si>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</si>
  <si>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</si>
  <si>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</si>
  <si>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</si>
  <si>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</si>
  <si>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</si>
  <si>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</si>
  <si>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</si>
  <si>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</si>
  <si>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</si>
  <si>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</si>
  <si>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</si>
  <si>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</si>
  <si>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</si>
  <si>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</si>
  <si>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</si>
  <si>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</si>
  <si>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</si>
  <si>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</si>
  <si>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</si>
  <si>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</si>
  <si>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</si>
  <si>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</si>
  <si>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</si>
  <si>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</si>
  <si>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</si>
  <si>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</si>
  <si>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</si>
  <si>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</si>
  <si>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</si>
  <si>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</si>
  <si>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</si>
  <si>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</si>
  <si>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</si>
  <si>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</si>
  <si>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</si>
  <si>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</si>
  <si>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</si>
  <si>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</si>
  <si>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</si>
  <si>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</si>
  <si>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</si>
  <si>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</si>
  <si>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</si>
  <si>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</si>
  <si>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</si>
  <si>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</si>
  <si>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</si>
  <si>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</si>
  <si>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</si>
  <si>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</si>
  <si>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</si>
  <si>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</si>
  <si>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</si>
  <si>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</si>
  <si>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</si>
  <si>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</si>
  <si>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</si>
  <si>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</si>
  <si>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</si>
  <si>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</si>
  <si>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</si>
  <si>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</si>
  <si>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</si>
  <si>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</si>
  <si>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</si>
  <si>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</si>
  <si>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</si>
  <si>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</si>
  <si>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</si>
  <si>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</si>
  <si>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</si>
  <si>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</si>
  <si>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</si>
  <si>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</si>
  <si>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</si>
  <si>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</si>
  <si>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</si>
  <si>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</si>
  <si>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</si>
  <si>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</si>
  <si>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</si>
  <si>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</si>
  <si>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</si>
  <si>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</si>
  <si>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</si>
  <si>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</si>
  <si>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</si>
  <si>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</si>
  <si>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</si>
  <si>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</si>
  <si>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</si>
  <si>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</si>
  <si>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</si>
  <si>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</si>
  <si>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</si>
  <si>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</si>
  <si>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</si>
  <si>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</si>
  <si>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</si>
  <si>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</si>
  <si>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</si>
  <si>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</si>
  <si>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</si>
  <si>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</si>
  <si>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</si>
  <si>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</si>
  <si>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</si>
  <si>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</si>
  <si>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</si>
  <si>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</si>
  <si>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</si>
  <si>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</si>
  <si>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</si>
  <si>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</si>
  <si>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</si>
  <si>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</si>
  <si>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</si>
  <si>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</si>
  <si>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</si>
  <si>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</si>
  <si>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</si>
  <si>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</si>
  <si>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</si>
  <si>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</si>
  <si>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</si>
  <si>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</si>
  <si>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</si>
  <si>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</si>
  <si>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</si>
  <si>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</si>
  <si>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</si>
  <si>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</si>
  <si>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</si>
  <si>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</si>
  <si>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</si>
  <si>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</si>
  <si>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</si>
  <si>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</si>
  <si>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</si>
  <si>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</si>
  <si>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</si>
  <si>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</si>
  <si>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</si>
  <si>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</si>
  <si>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</si>
  <si>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</si>
  <si>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</si>
  <si>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</si>
  <si>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</si>
  <si>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</si>
  <si>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</si>
  <si>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</si>
  <si>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</si>
  <si>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</si>
  <si>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</si>
  <si>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</si>
  <si>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</si>
  <si>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</si>
  <si>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</si>
  <si>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</si>
  <si>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</si>
  <si>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</si>
  <si>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</si>
  <si>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</si>
  <si>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</si>
  <si>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</si>
  <si>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</si>
  <si>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</si>
  <si>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</si>
  <si>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</si>
  <si>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</si>
  <si>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</si>
  <si>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</si>
  <si>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</si>
  <si>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</si>
  <si>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</si>
  <si>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</si>
  <si>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</si>
  <si>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</si>
  <si>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</si>
  <si>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</si>
  <si>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</si>
  <si>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</si>
  <si>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</si>
  <si>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</si>
  <si>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</si>
  <si>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</si>
  <si>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</si>
  <si>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</si>
  <si>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</si>
  <si>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</si>
  <si>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</si>
  <si>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</si>
  <si>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</si>
  <si>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</si>
  <si>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</si>
  <si>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</si>
  <si>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</si>
  <si>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</si>
  <si>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</si>
  <si>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</si>
  <si>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</si>
  <si>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</si>
  <si>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</si>
  <si>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</si>
  <si>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</si>
  <si>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</si>
  <si>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</si>
  <si>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</si>
  <si>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</si>
  <si>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</si>
  <si>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</si>
  <si>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</si>
  <si>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</si>
  <si>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</si>
  <si>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</si>
  <si>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</si>
  <si>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</si>
  <si>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</si>
  <si>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</si>
  <si>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</si>
  <si>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</si>
  <si>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</si>
  <si>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</si>
  <si>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</si>
  <si>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</si>
  <si>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</si>
  <si>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</si>
  <si>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</si>
  <si>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</si>
  <si>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</si>
  <si>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</si>
  <si>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</si>
  <si>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</si>
  <si>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</si>
  <si>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</si>
  <si>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</si>
  <si>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</si>
  <si>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</si>
  <si>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</si>
  <si>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</si>
  <si>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</si>
  <si>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</si>
  <si>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</si>
  <si>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</si>
  <si>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</si>
  <si>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</si>
  <si>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</si>
  <si>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</si>
  <si>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</si>
  <si>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</si>
  <si>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</si>
  <si>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</si>
  <si>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</si>
  <si>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</si>
  <si>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</si>
  <si>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</si>
  <si>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</si>
  <si>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</si>
  <si>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</si>
  <si>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</si>
  <si>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</si>
  <si>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</si>
  <si>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</si>
  <si>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</si>
  <si>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</si>
  <si>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</si>
  <si>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</si>
  <si>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</si>
  <si>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</si>
  <si>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</si>
  <si>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</si>
  <si>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</si>
  <si>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</si>
  <si>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</si>
  <si>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</si>
  <si>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</si>
  <si>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</si>
  <si>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</si>
  <si>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</si>
  <si>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</si>
  <si>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</si>
  <si>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</si>
  <si>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</si>
  <si>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</si>
  <si>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</si>
  <si>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</si>
  <si>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</si>
  <si>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</si>
  <si>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</si>
  <si>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</si>
  <si>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</si>
  <si>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</si>
  <si>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</si>
  <si>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</si>
  <si>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</si>
  <si>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</si>
  <si>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</si>
  <si>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</si>
  <si>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</si>
  <si>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</si>
  <si>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</si>
  <si>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</si>
  <si>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</si>
  <si>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</si>
  <si>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</si>
  <si>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</si>
  <si>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</si>
  <si>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</si>
  <si>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</si>
  <si>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</si>
  <si>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</si>
  <si>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</si>
  <si>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</si>
  <si>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</si>
  <si>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</si>
  <si>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</si>
  <si>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</si>
  <si>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</si>
  <si>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</si>
  <si>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</si>
  <si>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</si>
  <si>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</si>
  <si>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</si>
  <si>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</si>
  <si>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</si>
  <si>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</si>
  <si>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</si>
  <si>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</si>
  <si>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</si>
  <si>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</si>
  <si>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</si>
  <si>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</si>
  <si>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</si>
  <si>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</si>
  <si>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</si>
  <si>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</si>
  <si>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</si>
  <si>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</si>
  <si>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</si>
  <si>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</si>
  <si>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</si>
  <si>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</si>
  <si>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</si>
  <si>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</si>
  <si>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</si>
  <si>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</si>
  <si>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</si>
  <si>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</si>
  <si>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</si>
  <si>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</si>
  <si>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</si>
  <si>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</si>
  <si>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</si>
  <si>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</si>
  <si>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</si>
  <si>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</si>
  <si>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</si>
  <si>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</si>
  <si>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</si>
  <si>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</si>
  <si>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</si>
  <si>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</si>
  <si>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</si>
  <si>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</si>
  <si>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</si>
  <si>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</si>
  <si>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</si>
  <si>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</si>
  <si>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</si>
  <si>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</si>
  <si>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</si>
  <si>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</si>
  <si>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</si>
  <si>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</si>
  <si>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</si>
  <si>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</si>
  <si>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</si>
  <si>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</si>
  <si>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</si>
  <si>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</si>
  <si>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</si>
  <si>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</si>
  <si>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</si>
  <si>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</si>
  <si>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</si>
  <si>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</si>
  <si>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</si>
  <si>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</si>
  <si>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</si>
  <si>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</si>
  <si>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</si>
  <si>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</si>
  <si>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</si>
  <si>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</si>
  <si>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</si>
  <si>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</si>
  <si>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</si>
  <si>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</si>
  <si>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</si>
  <si>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</si>
  <si>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</si>
  <si>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</si>
  <si>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</si>
  <si>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</si>
  <si>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</si>
  <si>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</si>
  <si>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</si>
  <si>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</si>
  <si>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</si>
  <si>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</si>
  <si>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</si>
  <si>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</si>
  <si>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</si>
  <si>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</si>
  <si>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</si>
  <si>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</si>
  <si>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</si>
  <si>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</si>
  <si>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</si>
  <si>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</si>
  <si>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</si>
  <si>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</si>
  <si>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</si>
  <si>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</si>
  <si>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</si>
  <si>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</si>
  <si>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</si>
  <si>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</si>
  <si>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</si>
  <si>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</si>
  <si>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</si>
  <si>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</si>
  <si>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</si>
  <si>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</si>
  <si>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</si>
  <si>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</si>
  <si>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</si>
  <si>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</si>
  <si>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</si>
  <si>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</si>
  <si>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</si>
  <si>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</si>
  <si>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</si>
  <si>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</si>
  <si>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</si>
  <si>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</si>
  <si>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</si>
  <si>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</si>
  <si>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</si>
  <si>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</si>
  <si>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</si>
  <si>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</si>
  <si>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</si>
  <si>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</si>
  <si>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</si>
  <si>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</si>
  <si>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</si>
  <si>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</si>
  <si>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</si>
  <si>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</si>
  <si>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</si>
  <si>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</si>
  <si>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</si>
  <si>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</si>
  <si>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</si>
  <si>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</si>
  <si>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</si>
  <si>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</si>
  <si>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</si>
  <si>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</si>
  <si>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</si>
  <si>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</si>
  <si>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</si>
  <si>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</si>
  <si>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</si>
  <si>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</si>
  <si>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</si>
  <si>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</si>
  <si>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</si>
  <si>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</si>
  <si>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</si>
  <si>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</si>
  <si>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</si>
  <si>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</si>
  <si>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</si>
  <si>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</si>
  <si>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</si>
  <si>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</si>
  <si>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</si>
  <si>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</si>
  <si>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</si>
  <si>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</si>
  <si>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</si>
  <si>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</si>
  <si>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</si>
  <si>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</si>
  <si>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</si>
  <si>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</si>
  <si>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</si>
  <si>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</si>
  <si>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</si>
  <si>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</si>
  <si>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</si>
  <si>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</si>
  <si>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</si>
  <si>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</si>
  <si>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</si>
  <si>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</si>
  <si>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</si>
  <si>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</si>
  <si>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</si>
  <si>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</si>
  <si>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</si>
  <si>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</si>
  <si>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</si>
  <si>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</si>
  <si>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</si>
  <si>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</si>
  <si>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</si>
  <si>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</si>
  <si>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</si>
  <si>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</si>
  <si>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</si>
  <si>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</si>
  <si>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</si>
  <si>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</si>
  <si>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</si>
  <si>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</si>
  <si>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</si>
  <si>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</si>
  <si>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</si>
  <si>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</si>
  <si>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</si>
  <si>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</si>
  <si>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</si>
  <si>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</si>
  <si>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</si>
  <si>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</si>
  <si>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</si>
  <si>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</si>
  <si>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</si>
  <si>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</si>
  <si>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</si>
  <si>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</si>
  <si>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</si>
  <si>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</si>
  <si>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</si>
  <si>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</si>
  <si>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</si>
  <si>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</si>
  <si>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</si>
  <si>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</si>
  <si>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</si>
  <si>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</si>
  <si>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</si>
  <si>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</si>
  <si>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</si>
  <si>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</si>
  <si>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</si>
  <si>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</si>
  <si>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</si>
  <si>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</si>
  <si>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</si>
  <si>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</si>
  <si>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</si>
  <si>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</si>
  <si>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</si>
  <si>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</si>
  <si>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</si>
  <si>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</si>
  <si>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</si>
  <si>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</si>
  <si>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</si>
  <si>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</si>
  <si>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</si>
  <si>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</si>
  <si>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</si>
  <si>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</si>
  <si>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</si>
  <si>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</si>
  <si>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</si>
  <si>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</si>
  <si>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</si>
  <si>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</si>
  <si>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</si>
  <si>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</si>
  <si>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</si>
  <si>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</si>
  <si>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</si>
  <si>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</si>
  <si>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</si>
  <si>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</si>
  <si>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</si>
  <si>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</si>
  <si>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</si>
  <si>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</si>
  <si>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</si>
  <si>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</si>
  <si>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</si>
  <si>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</si>
  <si>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</si>
  <si>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</si>
  <si>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</si>
  <si>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</si>
  <si>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</si>
  <si>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</si>
  <si>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</si>
  <si>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</si>
  <si>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</si>
  <si>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</si>
  <si>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</si>
  <si>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</si>
  <si>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</si>
  <si>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</si>
  <si>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</si>
  <si>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</si>
  <si>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</si>
  <si>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</si>
  <si>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</si>
  <si>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</si>
  <si>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</si>
  <si>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</si>
  <si>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</si>
  <si>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</si>
  <si>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</si>
  <si>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</si>
  <si>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</si>
  <si>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</si>
  <si>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</si>
  <si>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</si>
  <si>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</si>
  <si>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</si>
  <si>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</si>
  <si>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</si>
  <si>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</si>
  <si>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</si>
  <si>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</si>
  <si>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</si>
  <si>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</si>
  <si>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</si>
  <si>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</si>
  <si>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</si>
  <si>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</si>
  <si>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</si>
  <si>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</si>
  <si>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</si>
  <si>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</si>
  <si>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</si>
  <si>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</si>
  <si>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</si>
  <si>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</si>
  <si>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</si>
  <si>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</si>
  <si>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</si>
  <si>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</si>
  <si>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</si>
  <si>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</si>
  <si>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</si>
  <si>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</si>
  <si>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</si>
  <si>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</si>
  <si>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</si>
  <si>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</si>
  <si>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</si>
  <si>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</si>
  <si>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</si>
  <si>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</si>
  <si>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</si>
  <si>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</si>
  <si>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</si>
  <si>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</si>
  <si>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</si>
  <si>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</si>
  <si>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</si>
  <si>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</si>
  <si>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</si>
  <si>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</si>
  <si>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</si>
  <si>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</si>
  <si>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</si>
  <si>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</si>
  <si>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</si>
  <si>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</si>
  <si>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</si>
  <si>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</si>
  <si>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</si>
  <si>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</si>
  <si>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</si>
  <si>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</si>
  <si>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</si>
  <si>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</si>
  <si>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</si>
  <si>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</si>
  <si>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</si>
  <si>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</si>
  <si>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</si>
  <si>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</si>
  <si>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</si>
  <si>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</si>
  <si>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</si>
  <si>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</si>
  <si>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</si>
  <si>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</si>
  <si>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</si>
  <si>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</si>
  <si>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</si>
  <si>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</si>
  <si>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</si>
  <si>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</si>
  <si>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</si>
  <si>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</si>
  <si>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</si>
  <si>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</si>
  <si>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</si>
  <si>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</si>
  <si>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</si>
  <si>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</si>
  <si>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</si>
  <si>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</si>
  <si>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</si>
  <si>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</si>
  <si>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</si>
  <si>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</si>
  <si>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</si>
  <si>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</si>
  <si>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</si>
  <si>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</si>
  <si>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</si>
  <si>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</si>
  <si>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</si>
  <si>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</si>
  <si>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</si>
  <si>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</si>
  <si>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</si>
  <si>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</si>
  <si>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</si>
  <si>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</si>
  <si>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</si>
  <si>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</si>
  <si>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</si>
  <si>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</si>
  <si>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</si>
  <si>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</si>
  <si>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</si>
  <si>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</si>
  <si>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</si>
  <si>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</si>
  <si>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</si>
  <si>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</si>
  <si>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</si>
  <si>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</si>
  <si>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</si>
  <si>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</si>
  <si>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</si>
  <si>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</si>
  <si>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</si>
  <si>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</si>
  <si>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</si>
  <si>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</si>
  <si>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</si>
  <si>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</si>
  <si>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</si>
  <si>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</si>
  <si>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</si>
  <si>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</si>
  <si>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</si>
  <si>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</si>
  <si>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</si>
  <si>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</si>
  <si>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</si>
  <si>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</si>
  <si>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</si>
  <si>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</si>
  <si>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</si>
  <si>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</si>
  <si>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</si>
  <si>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</si>
  <si>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</si>
  <si>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</si>
  <si>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</si>
  <si>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</si>
  <si>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</si>
  <si>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</si>
  <si>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</si>
  <si>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</si>
  <si>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</si>
  <si>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</si>
  <si>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</si>
  <si>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</si>
  <si>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</si>
  <si>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</si>
  <si>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</si>
  <si>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</si>
  <si>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</si>
  <si>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</si>
  <si>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</si>
  <si>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</si>
  <si>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</si>
  <si>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</si>
  <si>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</si>
  <si>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</si>
  <si>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</si>
  <si>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</si>
  <si>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</si>
  <si>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</si>
  <si>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</si>
  <si>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</si>
  <si>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</si>
  <si>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</si>
  <si>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</si>
  <si>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</si>
  <si>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</si>
  <si>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</si>
  <si>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</si>
  <si>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</si>
  <si>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</si>
  <si>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</si>
  <si>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</si>
  <si>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</si>
  <si>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</si>
  <si>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</si>
  <si>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</si>
  <si>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</si>
  <si>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</si>
  <si>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</si>
  <si>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</si>
  <si>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</si>
  <si>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</si>
  <si>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</si>
  <si>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</si>
  <si>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</si>
  <si>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</si>
  <si>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</si>
  <si>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</si>
  <si>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</si>
  <si>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</si>
  <si>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</si>
  <si>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</si>
  <si>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</si>
  <si>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</si>
  <si>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</si>
  <si>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</si>
  <si>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</si>
  <si>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</si>
  <si>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</si>
  <si>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</si>
  <si>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</si>
  <si>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</si>
  <si>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</si>
  <si>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</si>
  <si>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</si>
  <si>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</si>
  <si>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</si>
  <si>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</si>
  <si>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</si>
  <si>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</si>
  <si>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</si>
  <si>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</si>
  <si>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</si>
  <si>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</si>
  <si>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</si>
  <si>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</si>
  <si>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</si>
  <si>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</si>
  <si>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</si>
  <si>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</si>
  <si>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</si>
  <si>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</si>
  <si>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</si>
  <si>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</si>
  <si>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</si>
  <si>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</si>
  <si>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</si>
  <si>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</si>
  <si>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</si>
  <si>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</si>
  <si>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</si>
  <si>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</si>
  <si>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</si>
  <si>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</si>
  <si>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</si>
  <si>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</si>
  <si>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</si>
  <si>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</si>
  <si>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</si>
  <si>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</si>
  <si>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</si>
  <si>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</si>
  <si>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</si>
  <si>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</si>
  <si>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</si>
  <si>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</si>
  <si>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</si>
  <si>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</si>
  <si>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</si>
  <si>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</si>
  <si>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</si>
  <si>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</si>
  <si>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</si>
  <si>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</si>
  <si>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</si>
  <si>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</si>
  <si>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</si>
  <si>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</si>
  <si>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</si>
  <si>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</si>
  <si>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</si>
  <si>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</si>
  <si>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</si>
  <si>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</si>
  <si>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</si>
  <si>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</si>
  <si>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</si>
  <si>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</si>
  <si>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</si>
  <si>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</si>
  <si>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</si>
  <si>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</si>
  <si>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</si>
  <si>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</si>
  <si>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</si>
  <si>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</si>
  <si>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</si>
  <si>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</si>
  <si>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</si>
  <si>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</si>
  <si>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</si>
  <si>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</si>
  <si>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</si>
  <si>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</si>
  <si>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</si>
  <si>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</si>
  <si>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</si>
  <si>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</si>
  <si>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</si>
  <si>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</si>
  <si>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</si>
  <si>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</si>
  <si>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</si>
  <si>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</si>
  <si>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</si>
  <si>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</si>
  <si>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</si>
  <si>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</si>
  <si>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</si>
  <si>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</si>
  <si>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</si>
  <si>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</si>
  <si>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</si>
  <si>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</si>
  <si>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</si>
  <si>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</si>
  <si>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</si>
  <si>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</si>
  <si>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</si>
  <si>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</si>
  <si>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</si>
  <si>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</si>
  <si>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</si>
  <si>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</si>
  <si>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</si>
  <si>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</si>
  <si>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</si>
  <si>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</si>
  <si>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</si>
  <si>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</si>
  <si>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</si>
  <si>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</si>
  <si>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</si>
  <si>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</si>
  <si>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</si>
  <si>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</si>
  <si>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</si>
  <si>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</si>
  <si>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</si>
  <si>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</si>
  <si>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</si>
  <si>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</si>
  <si>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</si>
  <si>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</si>
  <si>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</si>
  <si>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</si>
  <si>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</si>
  <si>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</si>
  <si>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</si>
  <si>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</si>
  <si>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</si>
  <si>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</si>
  <si>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</si>
  <si>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</si>
  <si>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</si>
  <si>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</si>
  <si>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</si>
  <si>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</si>
  <si>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</si>
  <si>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</si>
  <si>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</si>
  <si>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</si>
  <si>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</si>
  <si>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</si>
  <si>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</si>
  <si>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</si>
  <si>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</si>
  <si>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</si>
  <si>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</si>
  <si>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</si>
  <si>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</si>
  <si>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</si>
  <si>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</si>
  <si>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</si>
  <si>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</si>
  <si>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</si>
  <si>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</si>
  <si>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</si>
  <si>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</si>
  <si>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</si>
  <si>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</si>
  <si>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</si>
  <si>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</si>
  <si>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</si>
  <si>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</si>
  <si>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</si>
  <si>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</si>
  <si>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</si>
  <si>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</si>
  <si>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</si>
  <si>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</si>
  <si>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</si>
  <si>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</si>
  <si>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</si>
  <si>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</si>
  <si>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</si>
  <si>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</si>
  <si>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</si>
  <si>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</si>
  <si>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</si>
  <si>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</si>
  <si>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</si>
  <si>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</si>
  <si>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</si>
  <si>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</si>
  <si>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</si>
  <si>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</si>
  <si>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</si>
  <si>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</si>
  <si>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</si>
  <si>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</si>
  <si>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</si>
  <si>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</si>
  <si>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</si>
  <si>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</si>
  <si>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</si>
  <si>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</si>
  <si>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</si>
  <si>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</si>
  <si>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</si>
  <si>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</si>
  <si>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</si>
  <si>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</si>
  <si>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</si>
  <si>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</si>
  <si>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</si>
  <si>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</si>
  <si>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</si>
  <si>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</si>
  <si>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</si>
  <si>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</si>
  <si>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</si>
  <si>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</si>
  <si>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</si>
  <si>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</si>
  <si>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</si>
  <si>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</si>
  <si>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</si>
  <si>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</si>
  <si>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</si>
  <si>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</si>
  <si>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</si>
  <si>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</si>
  <si>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</si>
  <si>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</si>
  <si>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</si>
  <si>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</si>
  <si>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</si>
  <si>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</si>
  <si>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</si>
  <si>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</si>
  <si>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</si>
  <si>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</si>
  <si>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</si>
  <si>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</si>
  <si>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</si>
  <si>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</si>
  <si>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</si>
  <si>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</si>
  <si>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</si>
  <si>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</si>
  <si>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</si>
  <si>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</si>
  <si>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</si>
  <si>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</si>
  <si>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</si>
  <si>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</si>
  <si>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</si>
  <si>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</si>
  <si>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</si>
  <si>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</si>
  <si>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</si>
  <si>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</si>
  <si>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</si>
  <si>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</si>
  <si>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</si>
  <si>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</si>
  <si>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</si>
  <si>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</si>
  <si>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</si>
  <si>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</si>
  <si>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</si>
  <si>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</si>
  <si>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</si>
  <si>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</si>
  <si>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</si>
  <si>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</si>
  <si>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</si>
  <si>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</si>
  <si>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</si>
  <si>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</si>
  <si>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</si>
  <si>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</si>
  <si>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</si>
  <si>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</si>
  <si>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</si>
  <si>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</si>
  <si>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</si>
  <si>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</si>
  <si>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</si>
  <si>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</si>
  <si>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</si>
  <si>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</si>
  <si>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</si>
  <si>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</si>
  <si>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</si>
  <si>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</si>
  <si>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</si>
  <si>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</si>
  <si>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</si>
  <si>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</si>
  <si>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</si>
  <si>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</si>
  <si>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</si>
  <si>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</si>
  <si>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</si>
  <si>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</si>
  <si>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</si>
  <si>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</si>
  <si>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</si>
  <si>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</si>
  <si>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</si>
  <si>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</si>
  <si>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</si>
  <si>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</si>
  <si>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</si>
  <si>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</si>
  <si>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</si>
  <si>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</si>
  <si>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</si>
  <si>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</si>
  <si>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</si>
  <si>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</si>
  <si>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</si>
  <si>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</si>
  <si>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</si>
  <si>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</si>
  <si>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</si>
  <si>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</si>
  <si>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</si>
  <si>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</si>
  <si>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</si>
  <si>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</si>
  <si>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</si>
  <si>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</si>
  <si>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</si>
  <si>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</si>
  <si>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</si>
  <si>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</si>
  <si>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</si>
  <si>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</si>
  <si>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</si>
  <si>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</si>
  <si>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</si>
  <si>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</si>
  <si>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</si>
  <si>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</si>
  <si>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</si>
  <si>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</si>
  <si>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</si>
  <si>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</si>
  <si>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</si>
  <si>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</si>
  <si>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</si>
  <si>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</si>
  <si>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</si>
  <si>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</si>
  <si>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</si>
  <si>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</si>
  <si>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</si>
  <si>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</si>
  <si>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</si>
  <si>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</si>
  <si>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</si>
  <si>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</si>
  <si>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</si>
  <si>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</si>
  <si>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</si>
  <si>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</si>
  <si>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</si>
  <si>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</si>
  <si>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</si>
  <si>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</si>
  <si>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</si>
  <si>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</si>
  <si>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</si>
  <si>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</si>
  <si>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</si>
  <si>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</si>
  <si>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</si>
  <si>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</si>
  <si>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</si>
  <si>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</si>
  <si>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</si>
  <si>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</si>
  <si>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</si>
  <si>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</si>
  <si>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</si>
  <si>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</si>
  <si>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</si>
  <si>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</si>
  <si>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</si>
  <si>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</si>
  <si>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</si>
  <si>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</si>
  <si>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</si>
  <si>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</si>
  <si>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</si>
  <si>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</si>
  <si>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</si>
  <si>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</si>
  <si>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</si>
  <si>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</si>
  <si>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</si>
  <si>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</si>
  <si>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</si>
  <si>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</si>
  <si>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</si>
  <si>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</si>
  <si>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</si>
  <si>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</si>
  <si>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</si>
  <si>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</si>
  <si>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</si>
  <si>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</si>
  <si>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</si>
  <si>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</si>
  <si>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</si>
  <si>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</si>
  <si>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</si>
  <si>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</si>
  <si>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</si>
  <si>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</si>
  <si>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</si>
  <si>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</si>
  <si>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</si>
  <si>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</si>
  <si>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</si>
  <si>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</si>
  <si>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</si>
  <si>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</si>
  <si>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</si>
  <si>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</si>
  <si>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</si>
  <si>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</si>
  <si>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</si>
  <si>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</si>
  <si>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</si>
  <si>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</si>
  <si>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</si>
  <si>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</si>
  <si>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</si>
  <si>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</si>
  <si>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</si>
  <si>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</si>
  <si>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</si>
  <si>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</si>
  <si>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</si>
  <si>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</si>
  <si>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</si>
  <si>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</si>
  <si>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</si>
  <si>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</si>
  <si>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</si>
  <si>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</si>
  <si>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</si>
  <si>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</si>
  <si>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</si>
  <si>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</si>
  <si>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</si>
  <si>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</si>
  <si>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</si>
  <si>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</si>
  <si>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</si>
  <si>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</si>
  <si>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</si>
  <si>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</si>
  <si>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</si>
  <si>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</si>
  <si>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</si>
  <si>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</si>
  <si>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</si>
  <si>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</si>
  <si>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</si>
  <si>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</si>
  <si>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</si>
  <si>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</si>
  <si>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</si>
  <si>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</si>
  <si>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</si>
  <si>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</si>
  <si>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</si>
  <si>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</si>
  <si>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</si>
  <si>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</si>
  <si>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</si>
  <si>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</si>
  <si>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</si>
  <si>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</si>
  <si>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</si>
  <si>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</si>
  <si>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</si>
  <si>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</si>
  <si>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</si>
  <si>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</si>
  <si>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</si>
  <si>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</si>
  <si>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</si>
  <si>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</si>
  <si>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</si>
  <si>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</si>
  <si>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</si>
  <si>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</si>
  <si>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</si>
  <si>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</si>
  <si>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</si>
  <si>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</si>
  <si>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</si>
  <si>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</si>
  <si>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</si>
  <si>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</si>
  <si>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</si>
  <si>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</si>
  <si>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</si>
  <si>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</si>
  <si>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</si>
  <si>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</si>
  <si>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</si>
  <si>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</si>
  <si>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</si>
  <si>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</si>
  <si>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</si>
  <si>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</si>
  <si>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</si>
  <si>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</si>
  <si>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</si>
  <si>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</si>
  <si>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</si>
  <si>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</si>
  <si>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</si>
  <si>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</si>
  <si>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</si>
  <si>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</si>
  <si>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</si>
  <si>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</si>
  <si>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</si>
  <si>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</si>
  <si>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</si>
  <si>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</si>
  <si>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</si>
  <si>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</si>
  <si>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</si>
  <si>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</si>
  <si>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</si>
  <si>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</si>
  <si>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</si>
  <si>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</si>
  <si>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</si>
  <si>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</si>
  <si>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</si>
  <si>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</si>
  <si>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</si>
  <si>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</si>
  <si>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</si>
  <si>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</si>
  <si>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</si>
  <si>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</si>
  <si>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</si>
  <si>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</si>
  <si>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</si>
  <si>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</si>
  <si>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</si>
  <si>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</si>
  <si>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</si>
  <si>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</si>
  <si>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</si>
  <si>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</si>
  <si>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</si>
  <si>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</si>
  <si>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</si>
  <si>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</si>
  <si>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</si>
  <si>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</si>
  <si>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</si>
  <si>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</si>
  <si>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</si>
  <si>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</si>
  <si>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</si>
  <si>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</si>
  <si>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</si>
  <si>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</si>
  <si>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</si>
  <si>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</si>
  <si>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</si>
  <si>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</si>
  <si>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</si>
  <si>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</si>
  <si>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</si>
  <si>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</si>
  <si>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</si>
  <si>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</si>
  <si>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</si>
  <si>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</si>
  <si>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</si>
  <si>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</si>
  <si>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</si>
  <si>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</si>
  <si>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</si>
  <si>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</si>
  <si>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</si>
  <si>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</si>
  <si>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</si>
  <si>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</si>
  <si>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</si>
  <si>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</si>
  <si>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</si>
  <si>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</si>
  <si>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</si>
  <si>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</si>
  <si>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</si>
  <si>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</si>
  <si>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</si>
  <si>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</si>
  <si>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</si>
  <si>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</si>
  <si>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</si>
  <si>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</si>
  <si>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</si>
  <si>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</si>
  <si>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</si>
  <si>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</si>
  <si>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</si>
  <si>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</si>
  <si>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</si>
  <si>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</si>
  <si>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</si>
  <si>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</si>
  <si>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</si>
  <si>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</si>
  <si>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</si>
  <si>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</si>
  <si>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</si>
  <si>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</si>
  <si>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</si>
  <si>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</si>
  <si>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</si>
  <si>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</si>
  <si>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</si>
  <si>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</si>
  <si>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</si>
  <si>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</si>
  <si>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</si>
  <si>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</si>
  <si>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</si>
  <si>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</si>
  <si>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</si>
  <si>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</si>
  <si>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</si>
  <si>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</si>
  <si>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</si>
  <si>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</si>
  <si>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</si>
  <si>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</si>
  <si>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</si>
  <si>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</si>
  <si>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</si>
  <si>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</si>
  <si>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</si>
  <si>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</si>
  <si>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</si>
  <si>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</si>
  <si>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</si>
  <si>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</si>
  <si>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</si>
  <si>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</si>
  <si>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</si>
  <si>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</si>
  <si>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</si>
  <si>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</si>
  <si>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</si>
  <si>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</si>
  <si>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</si>
  <si>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</si>
  <si>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</si>
  <si>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</si>
  <si>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</si>
  <si>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</si>
  <si>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</si>
  <si>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</si>
  <si>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</si>
  <si>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</si>
  <si>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</si>
  <si>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</si>
  <si>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</si>
  <si>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</si>
  <si>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</si>
  <si>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</si>
  <si>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</si>
  <si>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</si>
  <si>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</si>
  <si>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</si>
  <si>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</si>
  <si>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</si>
  <si>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</si>
  <si>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</si>
  <si>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</si>
  <si>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</si>
  <si>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</si>
  <si>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</si>
  <si>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</si>
  <si>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</si>
  <si>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</si>
  <si>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</si>
  <si>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</si>
  <si>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</si>
  <si>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</si>
  <si>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</si>
  <si>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</si>
  <si>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</si>
  <si>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</si>
  <si>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</si>
  <si>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</si>
  <si>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</si>
  <si>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</si>
  <si>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</si>
  <si>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</si>
  <si>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</si>
  <si>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</si>
  <si>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</si>
  <si>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</si>
  <si>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</si>
  <si>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</si>
  <si>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</si>
  <si>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</si>
  <si>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</si>
  <si>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</si>
  <si>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</si>
  <si>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</si>
  <si>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</si>
  <si>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</si>
  <si>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</si>
  <si>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</si>
  <si>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</si>
  <si>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</si>
  <si>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</si>
  <si>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</si>
  <si>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</si>
  <si>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</si>
  <si>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</si>
  <si>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</si>
  <si>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</si>
  <si>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</si>
  <si>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</si>
  <si>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</si>
  <si>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</si>
  <si>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</si>
  <si>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</si>
  <si>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</si>
  <si>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</si>
  <si>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</si>
  <si>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</si>
  <si>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</si>
  <si>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</si>
  <si>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</si>
  <si>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</si>
  <si>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</si>
  <si>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</si>
  <si>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</si>
  <si>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</si>
  <si>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</si>
  <si>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</si>
  <si>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</si>
  <si>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</si>
  <si>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</si>
  <si>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</si>
  <si>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</si>
  <si>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</si>
  <si>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</si>
  <si>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</si>
  <si>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</si>
  <si>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</si>
  <si>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</si>
  <si>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</si>
  <si>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</si>
  <si>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</si>
  <si>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</si>
  <si>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</si>
  <si>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</si>
  <si>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</si>
  <si>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</si>
  <si>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</si>
  <si>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</si>
  <si>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</si>
  <si>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</si>
  <si>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</si>
  <si>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</si>
  <si>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</si>
  <si>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</si>
  <si>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</si>
  <si>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</si>
  <si>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</si>
  <si>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</si>
  <si>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</si>
  <si>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</si>
  <si>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</si>
  <si>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</si>
  <si>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</si>
  <si>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</si>
  <si>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</si>
  <si>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</si>
  <si>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</si>
  <si>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</si>
  <si>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</si>
  <si>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</si>
  <si>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</si>
  <si>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</si>
  <si>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</si>
  <si>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</si>
  <si>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</si>
  <si>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</si>
  <si>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</si>
  <si>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</si>
  <si>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</si>
  <si>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</si>
  <si>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</si>
  <si>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</si>
  <si>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</si>
  <si>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</si>
  <si>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</si>
  <si>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</si>
  <si>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</si>
  <si>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</si>
  <si>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</si>
  <si>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</si>
  <si>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</si>
  <si>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</si>
  <si>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</si>
  <si>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</si>
  <si>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</si>
  <si>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</si>
  <si>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</si>
  <si>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</si>
  <si>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</si>
  <si>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</si>
  <si>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</si>
  <si>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</si>
  <si>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</si>
  <si>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</si>
  <si>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</si>
  <si>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</si>
  <si>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</si>
  <si>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</si>
  <si>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</si>
  <si>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</si>
  <si>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</si>
  <si>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</si>
  <si>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</si>
  <si>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</si>
  <si>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</si>
  <si>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</si>
  <si>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</si>
  <si>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</si>
  <si>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</si>
  <si>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</si>
  <si>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</si>
  <si>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</si>
  <si>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</si>
  <si>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</si>
  <si>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</si>
  <si>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</si>
  <si>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</si>
  <si>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</si>
  <si>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</si>
  <si>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</si>
  <si>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</si>
  <si>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</si>
  <si>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</si>
  <si>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</si>
  <si>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</si>
  <si>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</si>
  <si>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</si>
  <si>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</si>
  <si>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</si>
  <si>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</si>
  <si>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</si>
  <si>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</si>
  <si>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</si>
  <si>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</si>
  <si>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</si>
  <si>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</si>
  <si>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</si>
  <si>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</si>
  <si>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</si>
  <si>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</si>
  <si>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</si>
  <si>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</si>
  <si>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</si>
  <si>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</si>
  <si>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</si>
  <si>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</si>
  <si>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</si>
  <si>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</si>
  <si>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</si>
  <si>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</si>
  <si>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</si>
  <si>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</si>
  <si>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</si>
  <si>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</si>
  <si>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</si>
  <si>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</si>
  <si>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</si>
  <si>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</si>
  <si>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</si>
  <si>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</si>
  <si>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</si>
  <si>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</si>
  <si>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</si>
  <si>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</si>
  <si>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</si>
  <si>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</si>
  <si>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</si>
  <si>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</si>
  <si>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</si>
  <si>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</si>
  <si>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</si>
  <si>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</si>
  <si>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</si>
  <si>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</si>
  <si>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</si>
  <si>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</si>
  <si>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</si>
  <si>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</si>
  <si>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</si>
  <si>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</si>
  <si>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</si>
  <si>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</si>
  <si>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</si>
  <si>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</si>
  <si>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</si>
  <si>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</si>
  <si>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</si>
  <si>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</si>
  <si>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</si>
  <si>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</si>
  <si>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</si>
  <si>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</si>
  <si>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</si>
  <si>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</si>
  <si>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</si>
  <si>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</si>
  <si>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</si>
  <si>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</si>
  <si>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</si>
  <si>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</si>
  <si>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</si>
  <si>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</si>
  <si>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</si>
  <si>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</si>
  <si>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</si>
  <si>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</si>
  <si>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</si>
  <si>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</si>
  <si>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</si>
  <si>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</si>
  <si>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</si>
  <si>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</si>
  <si>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</si>
  <si>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</si>
  <si>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</si>
  <si>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</si>
  <si>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</si>
  <si>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</si>
  <si>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</si>
  <si>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</si>
  <si>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</si>
  <si>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</si>
  <si>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</si>
  <si>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</si>
  <si>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</si>
  <si>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</si>
  <si>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</si>
  <si>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</si>
  <si>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</si>
  <si>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</si>
  <si>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</si>
  <si>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</si>
  <si>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</si>
  <si>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</si>
  <si>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</si>
  <si>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</si>
  <si>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</si>
  <si>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</si>
  <si>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</si>
  <si>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</si>
  <si>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</si>
  <si>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</si>
  <si>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</si>
  <si>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</si>
  <si>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</si>
  <si>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</si>
  <si>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</si>
  <si>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</si>
  <si>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</si>
  <si>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</si>
  <si>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</si>
  <si>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</si>
  <si>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</si>
  <si>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</si>
  <si>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</si>
  <si>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</si>
  <si>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</si>
  <si>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</si>
  <si>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</si>
  <si>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</si>
  <si>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</si>
  <si>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</si>
  <si>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</si>
  <si>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</si>
  <si>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</si>
  <si>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</si>
  <si>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</si>
  <si>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</si>
  <si>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</si>
  <si>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</si>
  <si>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</si>
  <si>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</si>
  <si>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</si>
  <si>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</si>
  <si>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</si>
  <si>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</si>
  <si>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</si>
  <si>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</si>
  <si>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</si>
  <si>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</si>
  <si>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</si>
  <si>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</si>
  <si>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</si>
  <si>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</si>
  <si>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</si>
  <si>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</si>
  <si>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</si>
  <si>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</si>
  <si>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</si>
  <si>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</si>
  <si>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</si>
  <si>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</si>
  <si>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</si>
  <si>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</si>
  <si>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</si>
  <si>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</si>
  <si>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</si>
  <si>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</si>
  <si>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</si>
  <si>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</si>
  <si>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</si>
  <si>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</si>
  <si>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</si>
  <si>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</si>
  <si>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</si>
  <si>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</si>
  <si>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</si>
  <si>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</si>
  <si>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</si>
  <si>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</si>
  <si>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</si>
  <si>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</si>
  <si>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</si>
  <si>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</si>
  <si>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</si>
  <si>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</si>
  <si>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</si>
  <si>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</si>
  <si>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</si>
  <si>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</si>
  <si>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</si>
  <si>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</si>
  <si>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</si>
  <si>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</si>
  <si>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</si>
  <si>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</si>
  <si>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</si>
  <si>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</si>
  <si>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</si>
  <si>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</si>
  <si>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</si>
  <si>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</si>
  <si>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</si>
  <si>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</si>
  <si>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</si>
  <si>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</si>
  <si>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</si>
  <si>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</si>
  <si>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</si>
  <si>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</si>
  <si>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</si>
  <si>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</si>
  <si>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</si>
  <si>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</si>
  <si>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</si>
  <si>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</si>
  <si>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</si>
  <si>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</si>
  <si>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</si>
  <si>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</si>
  <si>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</si>
  <si>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</si>
  <si>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</si>
  <si>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</si>
  <si>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</si>
  <si>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</si>
  <si>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</si>
  <si>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</si>
  <si>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</si>
  <si>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</si>
  <si>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</si>
  <si>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</si>
  <si>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</si>
  <si>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</si>
  <si>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</si>
  <si>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</si>
  <si>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</si>
  <si>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</si>
  <si>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</si>
  <si>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</si>
  <si>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</si>
  <si>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</si>
  <si>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</si>
  <si>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</si>
  <si>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</si>
  <si>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</si>
  <si>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</si>
  <si>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</si>
  <si>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</si>
  <si>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</si>
  <si>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</si>
  <si>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</si>
  <si>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</si>
  <si>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</si>
  <si>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</si>
  <si>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</si>
  <si>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</si>
  <si>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</si>
  <si>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</si>
  <si>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</si>
  <si>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</si>
  <si>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</si>
  <si>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</si>
  <si>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</si>
  <si>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</si>
  <si>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</si>
  <si>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</si>
  <si>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</si>
  <si>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</si>
  <si>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</si>
  <si>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</si>
  <si>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</si>
  <si>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</si>
  <si>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</si>
  <si>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</si>
  <si>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</si>
  <si>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</si>
  <si>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</si>
  <si>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</si>
  <si>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</si>
  <si>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</si>
  <si>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</si>
  <si>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</si>
  <si>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</si>
  <si>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</si>
  <si>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</si>
  <si>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</si>
  <si>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</si>
  <si>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</si>
  <si>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</si>
  <si>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</si>
  <si>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</si>
  <si>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</si>
  <si>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</si>
  <si>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</si>
  <si>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</si>
  <si>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</si>
  <si>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</si>
  <si>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</si>
  <si>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</si>
  <si>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</si>
  <si>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</si>
  <si>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</si>
  <si>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</si>
  <si>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</si>
  <si>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</si>
  <si>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</si>
  <si>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</si>
  <si>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</si>
  <si>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</si>
  <si>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</si>
  <si>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</si>
  <si>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</si>
  <si>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</si>
  <si>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</si>
  <si>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</si>
  <si>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</si>
  <si>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</si>
  <si>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</si>
  <si>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</si>
  <si>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</si>
  <si>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</si>
  <si>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</si>
  <si>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</si>
  <si>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</si>
  <si>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</si>
  <si>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</si>
  <si>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</si>
  <si>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</si>
  <si>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</si>
  <si>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</si>
  <si>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</si>
  <si>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</si>
  <si>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</si>
  <si>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</si>
  <si>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</si>
  <si>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</si>
  <si>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</si>
  <si>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</si>
  <si>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</si>
  <si>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</si>
  <si>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</si>
  <si>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</si>
  <si>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</si>
  <si>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</si>
  <si>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</si>
  <si>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</si>
  <si>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</si>
  <si>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</si>
  <si>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</si>
  <si>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</si>
  <si>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</si>
  <si>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</si>
  <si>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</si>
  <si>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</si>
  <si>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</si>
  <si>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</si>
  <si>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</si>
  <si>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</si>
  <si>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</si>
  <si>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</si>
  <si>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</si>
  <si>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</si>
  <si>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</si>
  <si>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</si>
  <si>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</si>
  <si>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</si>
  <si>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</si>
  <si>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</si>
  <si>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</si>
  <si>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</si>
  <si>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</si>
  <si>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</si>
  <si>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</si>
  <si>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</si>
  <si>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</si>
  <si>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</si>
  <si>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</si>
  <si>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</si>
  <si>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</si>
  <si>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</si>
  <si>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</si>
  <si>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</si>
  <si>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</si>
  <si>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</si>
  <si>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</si>
  <si>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</si>
  <si>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</si>
  <si>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</si>
  <si>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</si>
  <si>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</si>
  <si>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</si>
  <si>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</si>
  <si>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</si>
  <si>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</si>
  <si>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</si>
  <si>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</si>
  <si>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</si>
  <si>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</si>
  <si>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</si>
  <si>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</si>
  <si>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</si>
  <si>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</si>
  <si>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</si>
  <si>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</si>
  <si>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</si>
  <si>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</si>
  <si>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</si>
  <si>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</si>
  <si>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</si>
  <si>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</si>
  <si>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</si>
  <si>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</si>
  <si>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</si>
  <si>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</si>
  <si>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</si>
  <si>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</si>
  <si>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</si>
  <si>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</si>
  <si>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</si>
  <si>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</si>
  <si>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</si>
  <si>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</si>
  <si>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</si>
  <si>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</si>
  <si>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</si>
  <si>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</si>
  <si>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</si>
  <si>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</si>
  <si>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</si>
  <si>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</si>
  <si>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</si>
  <si>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</si>
  <si>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</si>
  <si>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</si>
  <si>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</si>
  <si>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</si>
  <si>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</si>
  <si>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</si>
  <si>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</si>
  <si>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</si>
  <si>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</si>
  <si>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</si>
  <si>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</si>
  <si>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</si>
  <si>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</si>
  <si>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</si>
  <si>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</si>
  <si>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</si>
  <si>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</si>
  <si>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</si>
  <si>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</si>
  <si>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</si>
  <si>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</si>
  <si>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</si>
  <si>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</si>
  <si>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</si>
  <si>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</si>
  <si>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</si>
  <si>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</si>
  <si>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</si>
  <si>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</si>
  <si>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</si>
  <si>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</si>
  <si>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</si>
  <si>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</si>
  <si>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</si>
  <si>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</si>
  <si>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</si>
  <si>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</si>
  <si>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</si>
  <si>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</si>
  <si>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</si>
  <si>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</si>
  <si>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</si>
  <si>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</si>
  <si>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</si>
  <si>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</si>
  <si>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</si>
  <si>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</si>
  <si>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</si>
  <si>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</si>
  <si>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</si>
  <si>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</si>
  <si>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</si>
  <si>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</si>
  <si>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</si>
  <si>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</si>
  <si>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</si>
  <si>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</si>
  <si>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</si>
  <si>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</si>
  <si>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</si>
  <si>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</si>
  <si>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</si>
  <si>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</si>
  <si>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</si>
  <si>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</si>
  <si>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</si>
  <si>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</si>
  <si>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</si>
  <si>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</si>
  <si>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</si>
  <si>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</si>
  <si>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</si>
  <si>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</si>
  <si>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</si>
  <si>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</si>
  <si>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</si>
  <si>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</si>
  <si>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</si>
  <si>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</si>
  <si>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</si>
  <si>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</si>
  <si>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</si>
  <si>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</si>
  <si>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</si>
  <si>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</si>
  <si>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</si>
  <si>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</si>
  <si>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</si>
  <si>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</si>
  <si>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</si>
  <si>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</si>
  <si>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</si>
  <si>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</si>
  <si>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</si>
  <si>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</si>
  <si>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</si>
  <si>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</si>
  <si>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</si>
  <si>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</si>
  <si>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</si>
  <si>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</si>
  <si>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</si>
  <si>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</si>
  <si>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</si>
  <si>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</si>
  <si>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</si>
  <si>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</si>
  <si>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</si>
  <si>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</si>
  <si>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</si>
  <si>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</si>
  <si>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</si>
  <si>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</si>
  <si>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</si>
  <si>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</si>
  <si>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</si>
  <si>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</si>
  <si>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</si>
  <si>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</si>
  <si>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</si>
  <si>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</si>
  <si>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</si>
  <si>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</si>
  <si>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</si>
  <si>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</si>
  <si>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</si>
  <si>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</si>
  <si>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</si>
  <si>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</si>
  <si>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</si>
  <si>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</si>
  <si>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</si>
  <si>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</si>
  <si>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</si>
  <si>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</si>
  <si>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</si>
  <si>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</si>
  <si>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</si>
  <si>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</si>
  <si>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</si>
  <si>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</si>
  <si>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</si>
  <si>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</si>
  <si>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</si>
  <si>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</si>
  <si>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</si>
  <si>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</si>
  <si>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</si>
  <si>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</si>
  <si>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</si>
  <si>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</si>
  <si>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</si>
  <si>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</si>
  <si>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</si>
  <si>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</si>
  <si>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</si>
  <si>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</si>
  <si>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</si>
  <si>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</si>
  <si>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</si>
  <si>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</si>
  <si>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</si>
  <si>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</si>
  <si>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</si>
  <si>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</si>
  <si>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</si>
  <si>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</si>
  <si>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</si>
  <si>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</si>
  <si>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</si>
  <si>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</si>
  <si>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</si>
  <si>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</si>
  <si>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</si>
  <si>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</si>
  <si>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</si>
  <si>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</si>
  <si>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</si>
  <si>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</si>
  <si>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</si>
  <si>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</si>
  <si>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</si>
  <si>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</si>
  <si>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</si>
  <si>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</si>
  <si>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</si>
  <si>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</si>
  <si>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</si>
  <si>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</si>
  <si>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</si>
  <si>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</si>
  <si>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</si>
  <si>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</si>
  <si>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</si>
  <si>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</si>
  <si>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</si>
  <si>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</si>
  <si>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</si>
  <si>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</si>
  <si>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</si>
  <si>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</si>
  <si>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</si>
  <si>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</si>
  <si>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</si>
  <si>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</si>
  <si>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</si>
  <si>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</si>
  <si>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</si>
  <si>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</si>
  <si>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</si>
  <si>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</si>
  <si>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</si>
  <si>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</si>
  <si>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</si>
  <si>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</si>
  <si>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</si>
  <si>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</si>
  <si>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</si>
  <si>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</si>
  <si>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</si>
  <si>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</si>
  <si>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</si>
  <si>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</si>
  <si>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</si>
  <si>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</si>
  <si>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</si>
  <si>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</si>
  <si>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</si>
  <si>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</si>
  <si>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</si>
  <si>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</si>
  <si>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</si>
  <si>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</si>
  <si>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</si>
  <si>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</si>
  <si>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</si>
  <si>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</si>
  <si>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</si>
  <si>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</si>
  <si>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</si>
  <si>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</si>
  <si>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</si>
  <si>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</si>
  <si>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</si>
  <si>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</si>
  <si>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</si>
  <si>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</si>
  <si>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</si>
  <si>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</si>
  <si>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</si>
  <si>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</si>
  <si>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</si>
  <si>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</si>
  <si>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</si>
  <si>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</si>
  <si>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</si>
  <si>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</si>
  <si>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</si>
  <si>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</si>
  <si>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</si>
  <si>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</si>
  <si>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</si>
  <si>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</si>
  <si>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</si>
  <si>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</si>
  <si>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</si>
  <si>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</si>
  <si>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</si>
  <si>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</si>
  <si>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</si>
  <si>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</si>
  <si>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</si>
  <si>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</si>
  <si>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</si>
  <si>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</si>
  <si>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</si>
  <si>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</si>
  <si>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</si>
  <si>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</si>
  <si>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</si>
  <si>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</si>
  <si>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</si>
  <si>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</si>
  <si>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</si>
  <si>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</si>
  <si>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</si>
  <si>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</si>
  <si>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</si>
  <si>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</si>
  <si>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</si>
  <si>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</si>
  <si>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</si>
  <si>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</si>
  <si>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</si>
  <si>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</si>
  <si>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</si>
  <si>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</si>
  <si>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</si>
  <si>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</si>
  <si>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</si>
  <si>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</si>
  <si>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</si>
  <si>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</si>
  <si>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</si>
  <si>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</si>
  <si>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</si>
  <si>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</si>
  <si>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</si>
  <si>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</si>
  <si>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</si>
  <si>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</si>
  <si>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</si>
  <si>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</si>
  <si>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</si>
  <si>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</si>
  <si>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</si>
  <si>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</si>
  <si>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</si>
  <si>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</si>
  <si>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</si>
  <si>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</si>
  <si>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</si>
  <si>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</si>
  <si>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</si>
  <si>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</si>
  <si>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</si>
  <si>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</si>
  <si>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</si>
  <si>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</si>
  <si>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</si>
  <si>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</si>
  <si>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</si>
  <si>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</si>
  <si>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</si>
  <si>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</si>
  <si>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</si>
  <si>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</si>
  <si>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</si>
  <si>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</si>
  <si>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</si>
  <si>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</si>
  <si>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</si>
  <si>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</si>
  <si>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</si>
  <si>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</si>
  <si>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</si>
  <si>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</si>
  <si>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</si>
  <si>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</si>
  <si>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</si>
  <si>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</si>
  <si>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</si>
  <si>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</si>
  <si>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</si>
  <si>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</si>
  <si>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</si>
  <si>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</si>
  <si>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</si>
  <si>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</si>
  <si>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</si>
  <si>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</si>
  <si>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</si>
  <si>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</si>
  <si>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</si>
  <si>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</si>
  <si>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</si>
  <si>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</si>
  <si>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</si>
  <si>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</si>
  <si>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</si>
  <si>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</si>
  <si>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</si>
  <si>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</si>
  <si>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</si>
  <si>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</si>
  <si>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</si>
  <si>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</si>
  <si>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</si>
  <si>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</si>
  <si>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</si>
  <si>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</si>
  <si>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</si>
  <si>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</si>
  <si>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</si>
  <si>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</si>
  <si>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</si>
  <si>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</si>
  <si>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</si>
  <si>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</si>
  <si>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</si>
  <si>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</si>
  <si>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</si>
  <si>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</si>
  <si>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</si>
  <si>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</si>
  <si>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</si>
  <si>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</si>
  <si>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</si>
  <si>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</si>
  <si>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</si>
  <si>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</si>
  <si>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</si>
  <si>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</si>
  <si>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</si>
  <si>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</si>
  <si>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</si>
  <si>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</si>
  <si>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</si>
  <si>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</si>
  <si>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</si>
  <si>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</si>
  <si>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</si>
  <si>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</si>
  <si>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</si>
  <si>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</si>
  <si>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</si>
  <si>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</si>
  <si>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</si>
  <si>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</si>
  <si>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</si>
  <si>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</si>
  <si>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</si>
  <si>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</si>
  <si>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</si>
  <si>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</si>
  <si>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</si>
  <si>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</si>
  <si>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</si>
  <si>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</si>
  <si>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</si>
  <si>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</si>
  <si>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</si>
  <si>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</si>
  <si>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</si>
  <si>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</si>
  <si>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</si>
  <si>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</si>
  <si>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</si>
  <si>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</si>
  <si>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</si>
  <si>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</si>
  <si>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</si>
  <si>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</si>
  <si>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</si>
  <si>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</si>
  <si>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</si>
  <si>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</si>
  <si>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</si>
  <si>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</si>
  <si>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</si>
  <si>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</si>
  <si>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</si>
  <si>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</si>
  <si>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</si>
  <si>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</si>
  <si>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</si>
  <si>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</si>
  <si>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</si>
  <si>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</si>
  <si>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</si>
  <si>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</si>
  <si>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</si>
  <si>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</si>
  <si>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</si>
  <si>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</si>
  <si>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</si>
  <si>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</si>
  <si>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</si>
  <si>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</si>
  <si>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</si>
  <si>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</si>
  <si>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</si>
  <si>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</si>
  <si>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</si>
  <si>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</si>
  <si>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</si>
  <si>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</si>
  <si>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</si>
  <si>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</si>
  <si>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</si>
  <si>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</si>
  <si>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</si>
  <si>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</si>
  <si>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</si>
  <si>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</si>
  <si>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</si>
  <si>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</si>
  <si>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</si>
  <si>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</si>
  <si>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</si>
  <si>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</si>
  <si>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</si>
  <si>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</si>
  <si>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</si>
  <si>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</si>
  <si>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</si>
  <si>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</si>
  <si>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</si>
  <si>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</si>
  <si>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</si>
  <si>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</si>
  <si>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</si>
  <si>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</si>
  <si>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</si>
  <si>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</si>
  <si>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</si>
  <si>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</si>
  <si>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</si>
  <si>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</si>
  <si>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</si>
  <si>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</si>
  <si>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</si>
  <si>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</si>
  <si>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</si>
  <si>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</si>
  <si>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</si>
  <si>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</si>
  <si>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</si>
  <si>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</si>
  <si>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</si>
  <si>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</si>
  <si>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</si>
  <si>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</si>
  <si>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</si>
  <si>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</si>
  <si>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</si>
  <si>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</si>
  <si>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</si>
  <si>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</si>
  <si>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</si>
  <si>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</si>
  <si>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</si>
  <si>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</si>
  <si>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</si>
  <si>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</si>
  <si>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</si>
  <si>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</si>
  <si>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</si>
  <si>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</si>
  <si>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</si>
  <si>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</si>
  <si>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</si>
  <si>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</si>
  <si>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</si>
  <si>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</si>
  <si>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</si>
  <si>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</si>
  <si>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</si>
  <si>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</si>
  <si>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</si>
  <si>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</si>
  <si>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</si>
  <si>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</si>
  <si>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</si>
  <si>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</si>
  <si>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</si>
  <si>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</si>
  <si>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</si>
  <si>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</si>
  <si>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</si>
  <si>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</si>
  <si>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</si>
  <si>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</si>
  <si>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</si>
  <si>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</si>
  <si>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</si>
  <si>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</si>
  <si>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</si>
  <si>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</si>
  <si>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</si>
  <si>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</si>
  <si>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</si>
  <si>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</si>
  <si>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</si>
  <si>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</si>
  <si>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</si>
  <si>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</si>
  <si>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</si>
  <si>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</si>
  <si>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</si>
  <si>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</si>
  <si>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</si>
  <si>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</si>
  <si>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</si>
  <si>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</si>
  <si>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</si>
  <si>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</si>
  <si>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</si>
  <si>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</si>
  <si>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</si>
  <si>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</si>
  <si>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</si>
  <si>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</si>
  <si>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</si>
  <si>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</si>
  <si>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</si>
  <si>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</si>
  <si>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</si>
  <si>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</si>
  <si>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</si>
  <si>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</si>
  <si>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</si>
  <si>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</si>
  <si>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</si>
  <si>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</si>
  <si>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</si>
  <si>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</si>
  <si>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</si>
  <si>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</si>
  <si>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</si>
  <si>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</si>
  <si>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</si>
  <si>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</si>
  <si>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</si>
  <si>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</si>
  <si>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</si>
  <si>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</si>
  <si>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</si>
  <si>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</si>
  <si>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</si>
  <si>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</si>
  <si>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</si>
  <si>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</si>
  <si>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</si>
  <si>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</si>
  <si>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</si>
  <si>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</si>
  <si>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</si>
  <si>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</si>
  <si>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</si>
  <si>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</si>
  <si>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</si>
  <si>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</si>
  <si>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</si>
  <si>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</si>
  <si>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</si>
  <si>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</si>
  <si>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</si>
  <si>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</si>
  <si>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</si>
  <si>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</si>
  <si>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</si>
  <si>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</si>
  <si>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</si>
  <si>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</si>
  <si>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</si>
  <si>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</si>
  <si>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</si>
  <si>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</si>
  <si>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</si>
  <si>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</si>
  <si>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</si>
  <si>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</si>
  <si>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</si>
  <si>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</si>
  <si>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</si>
  <si>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</si>
  <si>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</si>
  <si>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</si>
  <si>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</si>
  <si>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</si>
  <si>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</si>
  <si>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</si>
  <si>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</si>
  <si>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</si>
  <si>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</si>
  <si>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</si>
  <si>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</si>
  <si>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</si>
  <si>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</si>
  <si>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</si>
  <si>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</si>
  <si>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</si>
  <si>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</si>
  <si>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</si>
  <si>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</si>
  <si>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</si>
  <si>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</si>
  <si>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</si>
  <si>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</si>
  <si>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</si>
  <si>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</si>
  <si>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</si>
  <si>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</si>
  <si>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</si>
  <si>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</si>
  <si>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</si>
  <si>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</si>
  <si>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</si>
  <si>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</si>
  <si>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</si>
  <si>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</si>
  <si>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</si>
  <si>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</si>
  <si>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</si>
  <si>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</si>
  <si>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</si>
  <si>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</si>
  <si>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</si>
  <si>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</si>
  <si>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</si>
  <si>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</si>
  <si>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</si>
  <si>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</si>
  <si>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</si>
  <si>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</si>
  <si>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</si>
  <si>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</si>
  <si>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</si>
  <si>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</si>
  <si>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</si>
  <si>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</si>
  <si>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</si>
  <si>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</si>
  <si>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</si>
  <si>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</si>
  <si>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</si>
  <si>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</si>
  <si>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</si>
  <si>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</si>
  <si>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</si>
  <si>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</si>
  <si>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</si>
  <si>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</si>
  <si>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</si>
  <si>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</si>
  <si>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</si>
  <si>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</si>
  <si>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</si>
  <si>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</si>
  <si>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</si>
  <si>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</si>
  <si>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</si>
  <si>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</si>
  <si>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</si>
  <si>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</si>
  <si>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</si>
  <si>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</si>
  <si>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</si>
  <si>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</si>
  <si>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</si>
  <si>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</si>
  <si>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</si>
  <si>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</si>
  <si>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</si>
  <si>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</si>
  <si>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</si>
  <si>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</si>
  <si>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</si>
  <si>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</si>
  <si>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</si>
  <si>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</si>
  <si>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</si>
  <si>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</si>
  <si>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</si>
  <si>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</si>
  <si>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</si>
  <si>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</si>
  <si>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</si>
  <si>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</si>
  <si>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</si>
  <si>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</si>
  <si>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</si>
  <si>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</si>
  <si>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</si>
  <si>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</si>
  <si>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</si>
  <si>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</si>
  <si>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</si>
  <si>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</si>
  <si>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</si>
  <si>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</si>
  <si>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</si>
  <si>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</si>
  <si>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</si>
  <si>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</si>
  <si>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</si>
  <si>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</si>
  <si>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</si>
  <si>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</si>
  <si>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</si>
  <si>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</si>
  <si>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</si>
  <si>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</si>
  <si>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</si>
  <si>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</si>
  <si>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</si>
  <si>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</si>
  <si>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</si>
  <si>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</si>
  <si>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</si>
  <si>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</si>
  <si>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</si>
  <si>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</si>
  <si>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</si>
  <si>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</si>
  <si>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</si>
  <si>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</si>
  <si>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</si>
  <si>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</si>
  <si>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</si>
  <si>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</si>
  <si>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</si>
  <si>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</si>
  <si>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</si>
  <si>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</si>
  <si>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</si>
  <si>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</si>
  <si>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</si>
  <si>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</si>
  <si>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</si>
  <si>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</si>
  <si>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</si>
  <si>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</si>
  <si>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</si>
  <si>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</si>
  <si>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</si>
  <si>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</si>
  <si>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</si>
  <si>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</si>
  <si>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</si>
  <si>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</si>
  <si>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</si>
  <si>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</si>
  <si>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</si>
  <si>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</si>
  <si>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</si>
  <si>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</si>
  <si>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</si>
  <si>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</si>
  <si>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</si>
  <si>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</si>
  <si>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</si>
  <si>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</si>
  <si>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</si>
  <si>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</si>
  <si>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</si>
  <si>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</si>
  <si>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</si>
  <si>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</si>
  <si>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</si>
  <si>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</si>
  <si>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</si>
  <si>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</si>
  <si>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</si>
  <si>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</si>
  <si>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</si>
  <si>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</si>
  <si>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</si>
  <si>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</si>
  <si>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</si>
  <si>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</si>
  <si>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</si>
  <si>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</si>
  <si>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</si>
  <si>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</si>
  <si>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</si>
  <si>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</si>
  <si>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</si>
  <si>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</si>
  <si>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</si>
  <si>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</si>
  <si>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</si>
  <si>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</si>
  <si>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</si>
  <si>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</si>
  <si>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</si>
  <si>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</si>
  <si>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</si>
  <si>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</si>
  <si>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</si>
  <si>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</si>
  <si>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</si>
  <si>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</si>
  <si>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</si>
  <si>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</si>
  <si>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</si>
  <si>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</si>
  <si>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</si>
  <si>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</si>
  <si>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</si>
  <si>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</si>
  <si>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</si>
  <si>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</si>
  <si>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</si>
  <si>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</si>
  <si>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</si>
  <si>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</si>
  <si>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</si>
  <si>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</si>
  <si>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</si>
  <si>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</si>
  <si>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</si>
  <si>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</si>
  <si>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</si>
  <si>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</si>
  <si>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</si>
  <si>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</si>
  <si>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</si>
  <si>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</si>
  <si>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</si>
  <si>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</si>
  <si>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</si>
  <si>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</si>
  <si>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</si>
  <si>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</si>
  <si>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</si>
  <si>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</si>
  <si>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</si>
  <si>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</si>
  <si>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</si>
  <si>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</si>
  <si>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</si>
  <si>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</si>
  <si>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</si>
  <si>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</si>
  <si>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</si>
  <si>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</si>
  <si>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</si>
  <si>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</si>
  <si>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</si>
  <si>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</si>
  <si>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</si>
  <si>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</si>
  <si>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</si>
  <si>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</si>
  <si>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</si>
  <si>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</si>
  <si>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</si>
  <si>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</si>
  <si>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</si>
  <si>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</si>
  <si>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</si>
  <si>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</si>
  <si>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</si>
  <si>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</si>
  <si>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</si>
  <si>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</si>
  <si>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</si>
  <si>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</si>
  <si>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</si>
  <si>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</si>
  <si>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</si>
  <si>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</si>
  <si>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</si>
  <si>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</si>
  <si>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</si>
  <si>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</si>
  <si>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</si>
  <si>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</si>
  <si>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</si>
  <si>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</si>
  <si>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</si>
  <si>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</si>
  <si>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</si>
  <si>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</si>
  <si>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</si>
  <si>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</si>
  <si>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</si>
  <si>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</si>
  <si>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</si>
  <si>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</si>
  <si>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</si>
  <si>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</si>
  <si>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</si>
  <si>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</si>
  <si>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</si>
  <si>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</si>
  <si>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</si>
  <si>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</si>
  <si>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</si>
  <si>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</si>
  <si>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</si>
  <si>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</si>
  <si>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</si>
  <si>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</si>
  <si>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</si>
  <si>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</si>
  <si>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</si>
  <si>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</si>
  <si>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</si>
  <si>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</si>
  <si>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</si>
  <si>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</si>
  <si>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</si>
  <si>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</si>
  <si>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</si>
  <si>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</si>
  <si>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</si>
  <si>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</si>
  <si>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</si>
  <si>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</si>
  <si>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</si>
  <si>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</si>
  <si>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</si>
  <si>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</si>
  <si>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</si>
  <si>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</si>
  <si>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</si>
  <si>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</si>
  <si>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</si>
  <si>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</si>
  <si>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</si>
  <si>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</si>
  <si>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</si>
  <si>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</si>
  <si>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</si>
  <si>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</si>
  <si>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</si>
  <si>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</si>
  <si>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</si>
  <si>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</si>
  <si>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</si>
  <si>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</si>
  <si>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</si>
  <si>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</si>
  <si>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</si>
  <si>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</si>
  <si>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</si>
  <si>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</si>
  <si>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</si>
  <si>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</si>
  <si>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</si>
  <si>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</si>
  <si>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</si>
  <si>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</si>
  <si>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</si>
  <si>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</si>
  <si>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</si>
  <si>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</si>
  <si>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</si>
  <si>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</si>
  <si>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</si>
  <si>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</si>
  <si>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</si>
  <si>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</si>
  <si>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</si>
  <si>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</si>
  <si>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</si>
  <si>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</si>
  <si>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</si>
  <si>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</si>
  <si>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</si>
  <si>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</si>
  <si>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</si>
  <si>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</si>
  <si>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</si>
  <si>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</si>
  <si>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</si>
  <si>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</si>
  <si>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</si>
  <si>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</si>
  <si>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</si>
  <si>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</si>
  <si>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</si>
  <si>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</si>
  <si>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</si>
  <si>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</si>
  <si>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</si>
  <si>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</si>
  <si>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</si>
  <si>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</si>
  <si>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</si>
  <si>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</si>
  <si>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</si>
  <si>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</si>
  <si>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</si>
  <si>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</si>
  <si>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</si>
  <si>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</si>
  <si>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</si>
  <si>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</si>
  <si>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</si>
  <si>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</si>
  <si>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</si>
  <si>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</si>
  <si>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</si>
  <si>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</si>
  <si>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</si>
  <si>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</si>
  <si>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</si>
  <si>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</si>
  <si>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</si>
  <si>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</si>
  <si>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</si>
  <si>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</si>
  <si>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</si>
  <si>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</si>
  <si>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</si>
  <si>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</si>
  <si>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</si>
  <si>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</si>
  <si>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</si>
  <si>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</si>
  <si>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</si>
  <si>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</si>
  <si>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</si>
  <si>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</si>
  <si>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</si>
  <si>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</si>
  <si>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</si>
  <si>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</si>
  <si>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</si>
  <si>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</si>
  <si>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</si>
  <si>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</si>
  <si>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</si>
  <si>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</si>
  <si>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</si>
  <si>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</si>
  <si>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</si>
  <si>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</si>
  <si>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</si>
  <si>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</si>
  <si>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</si>
  <si>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</si>
  <si>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</si>
  <si>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</si>
  <si>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</si>
  <si>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</si>
  <si>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</si>
  <si>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</si>
  <si>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</si>
  <si>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</si>
  <si>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</si>
  <si>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</si>
  <si>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</si>
  <si>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</si>
  <si>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</si>
  <si>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</si>
  <si>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</si>
  <si>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</si>
  <si>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</si>
  <si>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</si>
  <si>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</si>
  <si>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</si>
  <si>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</si>
  <si>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</si>
  <si>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</si>
  <si>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</si>
  <si>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</si>
  <si>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</si>
  <si>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</si>
  <si>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</si>
  <si>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</si>
  <si>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</si>
  <si>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</si>
  <si>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</si>
  <si>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</si>
  <si>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</si>
  <si>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</si>
  <si>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</si>
  <si>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</si>
  <si>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</si>
  <si>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</si>
  <si>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</si>
  <si>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</si>
  <si>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</si>
  <si>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</si>
  <si>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</si>
  <si>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</si>
  <si>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</si>
  <si>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</si>
  <si>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</si>
  <si>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</si>
  <si>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</si>
  <si>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</si>
  <si>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</si>
  <si>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</si>
  <si>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</si>
  <si>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</si>
  <si>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</si>
  <si>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</si>
  <si>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</si>
  <si>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</si>
  <si>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</si>
  <si>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</si>
  <si>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</si>
  <si>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</si>
  <si>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</si>
  <si>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</si>
  <si>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</si>
  <si>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</si>
  <si>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</si>
  <si>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</si>
  <si>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</si>
  <si>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</si>
  <si>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</si>
  <si>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</si>
  <si>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</si>
  <si>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</si>
  <si>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</si>
  <si>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</si>
  <si>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</si>
  <si>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</si>
  <si>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</si>
  <si>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</si>
  <si>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</si>
  <si>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</si>
  <si>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</si>
  <si>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</si>
  <si>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</si>
  <si>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</si>
  <si>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</si>
  <si>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</si>
  <si>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</si>
  <si>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</si>
  <si>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</si>
  <si>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</si>
  <si>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</si>
  <si>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</si>
  <si>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</si>
  <si>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</si>
  <si>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</si>
  <si>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</si>
  <si>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</si>
  <si>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</si>
  <si>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</si>
  <si>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</si>
  <si>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</si>
  <si>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</si>
  <si>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</si>
  <si>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</si>
  <si>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</si>
  <si>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</si>
  <si>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</si>
  <si>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</si>
  <si>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</si>
  <si>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</si>
  <si>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</si>
  <si>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</si>
  <si>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</si>
  <si>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</si>
  <si>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</si>
  <si>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</si>
  <si>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</si>
  <si>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</si>
  <si>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</si>
  <si>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</si>
  <si>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</si>
  <si>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</si>
  <si>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</si>
  <si>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</si>
  <si>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</si>
  <si>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</si>
  <si>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</si>
  <si>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</si>
  <si>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</si>
  <si>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</si>
  <si>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</si>
  <si>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</si>
  <si>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</si>
  <si>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</si>
  <si>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</si>
  <si>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</si>
  <si>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</si>
  <si>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</si>
  <si>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</si>
  <si>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</si>
  <si>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</si>
  <si>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</si>
  <si>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</si>
  <si>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</si>
  <si>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</si>
  <si>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</si>
  <si>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</si>
  <si>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</si>
  <si>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</si>
  <si>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</si>
  <si>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</si>
  <si>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</si>
  <si>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</si>
  <si>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</si>
  <si>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</si>
  <si>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</si>
  <si>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</si>
  <si>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</si>
  <si>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</si>
  <si>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</si>
  <si>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</si>
  <si>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</si>
  <si>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</si>
  <si>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</si>
  <si>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</si>
  <si>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</si>
  <si>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</si>
  <si>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</si>
  <si>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</si>
  <si>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</si>
  <si>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</si>
  <si>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</si>
  <si>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</si>
  <si>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</si>
  <si>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</si>
  <si>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</si>
  <si>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</si>
  <si>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</si>
  <si>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</si>
  <si>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</si>
  <si>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</si>
  <si>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</si>
  <si>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</si>
  <si>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</si>
  <si>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</si>
  <si>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</si>
  <si>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</si>
  <si>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</si>
  <si>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</si>
  <si>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</si>
  <si>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</si>
  <si>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</si>
  <si>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</si>
  <si>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</si>
  <si>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</si>
  <si>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</si>
  <si>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</si>
  <si>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</si>
  <si>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</si>
  <si>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</si>
  <si>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</si>
  <si>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</si>
  <si>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</si>
  <si>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</si>
  <si>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</si>
  <si>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</si>
  <si>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</si>
  <si>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</si>
  <si>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</si>
  <si>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</si>
  <si>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</si>
  <si>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</si>
  <si>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</si>
  <si>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</si>
  <si>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</si>
  <si>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</si>
  <si>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</si>
  <si>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</si>
  <si>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</si>
  <si>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</si>
  <si>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</si>
  <si>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</si>
  <si>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</si>
  <si>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</si>
  <si>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</si>
  <si>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</si>
  <si>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</si>
  <si>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</si>
  <si>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</si>
  <si>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</si>
  <si>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</si>
  <si>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</si>
  <si>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</si>
  <si>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</si>
  <si>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</si>
  <si>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</si>
  <si>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</si>
  <si>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</si>
  <si>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</si>
  <si>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</si>
  <si>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</si>
  <si>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</si>
  <si>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</si>
  <si>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</si>
  <si>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</si>
  <si>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</si>
  <si>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</si>
  <si>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</si>
  <si>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</si>
  <si>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</si>
  <si>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</si>
  <si>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</si>
  <si>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</si>
  <si>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</si>
  <si>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</si>
  <si>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</si>
  <si>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</si>
  <si>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</si>
  <si>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</si>
  <si>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</si>
  <si>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</si>
  <si>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</si>
  <si>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</si>
  <si>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</si>
  <si>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</si>
  <si>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</si>
  <si>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</si>
  <si>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</si>
  <si>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</si>
  <si>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</si>
  <si>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</si>
  <si>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</si>
  <si>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</si>
  <si>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</si>
  <si>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</si>
  <si>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</si>
  <si>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</si>
  <si>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</si>
  <si>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</si>
  <si>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</si>
  <si>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</si>
  <si>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</si>
  <si>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</si>
  <si>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</si>
  <si>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</si>
  <si>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</si>
  <si>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</si>
  <si>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</si>
  <si>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</si>
  <si>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</si>
  <si>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</si>
  <si>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</si>
  <si>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</si>
  <si>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</si>
  <si>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</si>
  <si>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</si>
  <si>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</si>
  <si>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</si>
  <si>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</si>
  <si>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</si>
  <si>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</si>
  <si>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</si>
  <si>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</si>
  <si>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</si>
  <si>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</si>
  <si>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</si>
  <si>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</si>
  <si>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</si>
  <si>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</si>
  <si>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</si>
  <si>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</si>
  <si>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</si>
  <si>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</si>
  <si>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</si>
  <si>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</si>
  <si>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</si>
  <si>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</si>
  <si>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</si>
  <si>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</si>
  <si>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</si>
  <si>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</si>
  <si>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</si>
  <si>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</si>
  <si>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</si>
  <si>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</si>
  <si>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</si>
  <si>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</si>
  <si>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</si>
  <si>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</si>
  <si>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</si>
  <si>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</si>
  <si>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</si>
  <si>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</si>
  <si>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</si>
  <si>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</si>
  <si>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</si>
  <si>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</si>
  <si>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</si>
  <si>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</si>
  <si>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</si>
  <si>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</si>
  <si>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</si>
  <si>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</si>
  <si>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</si>
  <si>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</si>
  <si>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</si>
  <si>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</si>
  <si>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</si>
  <si>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</si>
  <si>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</si>
  <si>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</si>
  <si>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</si>
  <si>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</si>
  <si>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</si>
  <si>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</si>
  <si>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</si>
  <si>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</si>
  <si>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</si>
  <si>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</si>
  <si>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</si>
  <si>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</si>
  <si>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</si>
  <si>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</si>
  <si>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</si>
  <si>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</si>
  <si>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</si>
  <si>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</si>
  <si>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</si>
  <si>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</si>
  <si>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</si>
  <si>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</si>
  <si>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</si>
  <si>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</si>
  <si>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</si>
  <si>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</si>
  <si>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</si>
  <si>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</si>
  <si>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</si>
  <si>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</si>
  <si>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</si>
  <si>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</si>
  <si>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</si>
  <si>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</si>
  <si>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</si>
  <si>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</si>
  <si>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</si>
  <si>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</si>
  <si>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</si>
  <si>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</si>
  <si>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</si>
  <si>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</si>
  <si>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</si>
  <si>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</si>
  <si>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</si>
  <si>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</si>
  <si>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</si>
  <si>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</si>
  <si>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</si>
  <si>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</si>
  <si>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</si>
  <si>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</si>
  <si>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</si>
  <si>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</si>
  <si>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</si>
  <si>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</si>
  <si>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</si>
  <si>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</si>
  <si>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</si>
  <si>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</si>
  <si>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</si>
  <si>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</si>
  <si>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</si>
  <si>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</si>
  <si>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</si>
  <si>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</si>
  <si>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</si>
  <si>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</si>
  <si>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</si>
  <si>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</si>
  <si>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</si>
  <si>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</si>
  <si>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</si>
  <si>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</si>
  <si>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</si>
  <si>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</si>
  <si>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</si>
  <si>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</si>
  <si>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</si>
  <si>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</si>
  <si>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</si>
  <si>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</si>
  <si>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</si>
  <si>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</si>
  <si>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</si>
  <si>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</si>
  <si>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</si>
  <si>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</si>
  <si>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</si>
  <si>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</si>
  <si>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</si>
  <si>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</si>
  <si>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</si>
  <si>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</si>
  <si>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</si>
  <si>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</si>
  <si>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</si>
  <si>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</si>
  <si>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</si>
  <si>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</si>
  <si>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</si>
  <si>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</si>
  <si>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</si>
  <si>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</si>
  <si>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</si>
  <si>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</si>
  <si>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</si>
  <si>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</si>
  <si>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</si>
  <si>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</si>
  <si>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</si>
  <si>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</si>
  <si>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</si>
  <si>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</si>
  <si>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</si>
  <si>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</si>
  <si>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</si>
  <si>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</si>
  <si>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</si>
  <si>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</si>
  <si>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</si>
  <si>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</si>
  <si>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</si>
  <si>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</si>
  <si>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</si>
  <si>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</si>
  <si>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</si>
  <si>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</si>
  <si>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</si>
  <si>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</si>
  <si>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</si>
  <si>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</si>
  <si>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</si>
  <si>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</si>
  <si>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</si>
  <si>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</si>
  <si>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</si>
  <si>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</si>
  <si>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</si>
  <si>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</si>
  <si>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</si>
  <si>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</si>
  <si>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</si>
  <si>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</si>
  <si>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</si>
  <si>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</si>
  <si>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</si>
  <si>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</si>
  <si>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</si>
  <si>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</si>
  <si>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</si>
  <si>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</si>
  <si>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</si>
  <si>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</si>
  <si>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</si>
  <si>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</si>
  <si>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</si>
  <si>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</si>
  <si>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</si>
  <si>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</si>
  <si>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</si>
  <si>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</si>
  <si>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</si>
  <si>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</si>
  <si>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</si>
  <si>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</si>
  <si>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</si>
  <si>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</si>
  <si>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</si>
  <si>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</si>
  <si>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</si>
  <si>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</si>
  <si>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</si>
  <si>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</si>
  <si>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</si>
  <si>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</si>
  <si>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</si>
  <si>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</si>
  <si>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</si>
  <si>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</si>
  <si>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</si>
  <si>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</si>
  <si>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</si>
  <si>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</si>
  <si>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</si>
  <si>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</si>
  <si>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</si>
  <si>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</si>
  <si>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</si>
  <si>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</si>
  <si>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</si>
  <si>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</si>
  <si>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</si>
  <si>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</si>
  <si>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</si>
  <si>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</si>
  <si>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</si>
  <si>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</si>
  <si>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</si>
  <si>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</si>
  <si>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</si>
  <si>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</si>
  <si>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</si>
  <si>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</si>
  <si>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</si>
  <si>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</si>
  <si>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</si>
  <si>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</si>
  <si>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</si>
  <si>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</si>
  <si>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</si>
  <si>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</si>
  <si>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</si>
  <si>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</si>
  <si>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</si>
  <si>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</si>
  <si>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</si>
  <si>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</si>
  <si>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</si>
  <si>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</si>
  <si>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</si>
  <si>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</si>
  <si>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</si>
  <si>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</si>
  <si>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</si>
  <si>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</si>
  <si>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</si>
  <si>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</si>
  <si>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</si>
  <si>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</si>
  <si>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</si>
  <si>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</si>
  <si>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</si>
  <si>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</si>
  <si>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</si>
  <si>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</si>
  <si>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</si>
  <si>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</si>
  <si>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</si>
  <si>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</si>
  <si>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</si>
  <si>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</si>
  <si>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</si>
  <si>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</si>
  <si>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</si>
  <si>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</si>
  <si>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</si>
  <si>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</si>
  <si>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</si>
  <si>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</si>
  <si>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</si>
  <si>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</si>
  <si>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</si>
  <si>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</si>
  <si>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</si>
  <si>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</si>
  <si>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</si>
  <si>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</si>
  <si>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</si>
  <si>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</si>
  <si>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</si>
  <si>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</si>
  <si>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</si>
  <si>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</si>
  <si>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</si>
  <si>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</si>
  <si>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</si>
  <si>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</si>
  <si>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</si>
  <si>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</si>
  <si>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</si>
  <si>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</si>
  <si>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</si>
  <si>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</si>
  <si>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</si>
  <si>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</si>
  <si>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</si>
  <si>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</si>
  <si>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</si>
  <si>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</si>
  <si>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</si>
  <si>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</si>
  <si>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</si>
  <si>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</si>
  <si>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</si>
  <si>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</si>
  <si>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</si>
  <si>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</si>
  <si>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</si>
  <si>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</si>
  <si>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</si>
  <si>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</si>
  <si>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</si>
  <si>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</si>
  <si>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</si>
  <si>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</si>
  <si>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</si>
  <si>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</si>
  <si>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</si>
  <si>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</si>
  <si>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</si>
  <si>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</si>
  <si>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</si>
  <si>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</si>
  <si>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</si>
  <si>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</si>
  <si>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</si>
  <si>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</si>
  <si>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</si>
  <si>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</si>
  <si>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</si>
  <si>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</si>
  <si>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</si>
  <si>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</si>
  <si>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</si>
  <si>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</si>
  <si>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</si>
  <si>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</si>
  <si>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</si>
  <si>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</si>
  <si>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</si>
  <si>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</si>
  <si>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</si>
  <si>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</si>
  <si>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</si>
  <si>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</si>
  <si>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</si>
  <si>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</si>
  <si>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</si>
  <si>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</si>
  <si>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</si>
  <si>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</si>
  <si>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</si>
  <si>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</si>
  <si>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</si>
  <si>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</si>
  <si>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</si>
  <si>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</si>
  <si>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</si>
  <si>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</si>
  <si>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</si>
  <si>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</si>
  <si>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</si>
  <si>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</si>
  <si>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</si>
  <si>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</si>
  <si>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</si>
  <si>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</si>
  <si>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</si>
  <si>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</si>
  <si>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</si>
  <si>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</si>
  <si>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</si>
  <si>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</si>
  <si>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</si>
  <si>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</si>
  <si>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</si>
  <si>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</si>
  <si>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</si>
  <si>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</si>
  <si>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</si>
  <si>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</si>
  <si>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</si>
  <si>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</si>
  <si>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</si>
  <si>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</si>
  <si>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</si>
  <si>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</si>
  <si>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</si>
  <si>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</si>
  <si>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</si>
  <si>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</si>
  <si>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</si>
  <si>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</si>
  <si>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</si>
  <si>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</si>
  <si>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</si>
  <si>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</si>
  <si>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</si>
  <si>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</si>
  <si>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</si>
  <si>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</si>
  <si>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</si>
  <si>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</si>
  <si>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</si>
  <si>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</si>
  <si>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</si>
  <si>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</si>
  <si>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</si>
  <si>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</si>
  <si>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</si>
  <si>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</si>
  <si>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</si>
  <si>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</si>
  <si>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</si>
  <si>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</si>
  <si>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</si>
  <si>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</si>
  <si>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</si>
  <si>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</si>
  <si>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</si>
  <si>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</si>
  <si>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</si>
  <si>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</si>
  <si>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</si>
  <si>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</si>
  <si>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</si>
  <si>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</si>
  <si>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</si>
  <si>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</si>
  <si>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</si>
  <si>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</si>
  <si>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</si>
  <si>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</si>
  <si>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</si>
  <si>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</si>
  <si>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</si>
  <si>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</si>
  <si>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</si>
  <si>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</si>
  <si>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</si>
  <si>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</si>
  <si>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</si>
  <si>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</si>
  <si>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</si>
  <si>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</si>
  <si>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</si>
  <si>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</si>
  <si>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</si>
  <si>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</si>
  <si>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</si>
  <si>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</si>
  <si>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</si>
  <si>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</si>
  <si>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</si>
  <si>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</si>
  <si>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</si>
  <si>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</si>
  <si>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</si>
  <si>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</si>
  <si>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</si>
  <si>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</si>
  <si>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</si>
  <si>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</si>
  <si>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</si>
  <si>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</si>
  <si>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</si>
  <si>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</si>
  <si>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</si>
  <si>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</si>
  <si>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</si>
  <si>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</si>
  <si>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</si>
  <si>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</si>
  <si>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</si>
  <si>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</si>
  <si>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</si>
  <si>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</si>
  <si>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</si>
  <si>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</si>
  <si>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</si>
  <si>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</si>
  <si>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</si>
  <si>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</si>
  <si>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</si>
  <si>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</si>
  <si>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</si>
  <si>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</si>
  <si>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</si>
  <si>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</si>
  <si>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</si>
  <si>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</si>
  <si>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</si>
  <si>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</si>
  <si>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</si>
  <si>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</si>
  <si>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</si>
  <si>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</si>
  <si>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</si>
  <si>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</si>
  <si>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</si>
  <si>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</si>
  <si>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</si>
  <si>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</si>
  <si>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</si>
  <si>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</si>
  <si>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</si>
  <si>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</si>
  <si>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</si>
  <si>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</si>
  <si>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</si>
  <si>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</si>
  <si>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</si>
  <si>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</si>
  <si>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</si>
  <si>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</si>
  <si>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</si>
  <si>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</si>
  <si>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</si>
  <si>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</si>
  <si>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</si>
  <si>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</si>
  <si>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</si>
  <si>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</si>
  <si>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</si>
  <si>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</si>
  <si>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</si>
  <si>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</si>
  <si>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</si>
  <si>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</si>
  <si>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</si>
  <si>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</si>
  <si>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</si>
  <si>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</si>
  <si>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</si>
  <si>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</si>
  <si>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</si>
  <si>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</si>
  <si>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</si>
  <si>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</si>
  <si>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</si>
  <si>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</si>
  <si>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</si>
  <si>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</si>
  <si>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</si>
  <si>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</si>
  <si>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</si>
  <si>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</si>
  <si>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</si>
  <si>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</si>
  <si>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</si>
  <si>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</si>
  <si>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</si>
  <si>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</si>
  <si>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</si>
  <si>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</si>
  <si>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</si>
  <si>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</si>
  <si>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</si>
  <si>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</si>
  <si>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</si>
  <si>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</si>
  <si>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</si>
  <si>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</si>
  <si>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</si>
  <si>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</si>
  <si>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</si>
  <si>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</si>
  <si>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</si>
  <si>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</si>
  <si>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</si>
  <si>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</si>
  <si>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</si>
  <si>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</si>
  <si>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</si>
  <si>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</si>
  <si>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</si>
  <si>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</si>
  <si>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</si>
  <si>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</si>
  <si>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</si>
  <si>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</si>
  <si>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</si>
  <si>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</si>
  <si>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</si>
  <si>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</si>
  <si>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</si>
  <si>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</si>
  <si>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</si>
  <si>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</si>
  <si>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</si>
  <si>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</si>
  <si>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</si>
  <si>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</si>
  <si>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</si>
  <si>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</si>
  <si>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</si>
  <si>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</si>
  <si>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</si>
  <si>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</si>
  <si>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</si>
  <si>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</si>
  <si>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</si>
  <si>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</si>
  <si>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</si>
  <si>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</si>
  <si>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</si>
  <si>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</si>
  <si>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</si>
  <si>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</si>
  <si>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</si>
  <si>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</si>
  <si>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</si>
  <si>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</si>
  <si>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</si>
  <si>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</si>
  <si>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</si>
  <si>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</si>
  <si>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</si>
  <si>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</si>
  <si>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</si>
  <si>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</si>
  <si>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</si>
  <si>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</si>
  <si>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</si>
  <si>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</si>
  <si>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</si>
  <si>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</si>
  <si>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</si>
  <si>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</si>
  <si>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</si>
  <si>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</si>
  <si>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</si>
  <si>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</si>
  <si>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</si>
  <si>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</si>
  <si>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</si>
  <si>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</si>
  <si>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</si>
  <si>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</si>
  <si>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</si>
  <si>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</si>
  <si>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</si>
  <si>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</si>
  <si>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</si>
  <si>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</si>
  <si>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</si>
  <si>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</si>
  <si>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</si>
  <si>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</si>
  <si>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</si>
  <si>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</si>
  <si>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</si>
  <si>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</si>
  <si>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</si>
  <si>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</si>
  <si>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</si>
  <si>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</si>
  <si>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</si>
  <si>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</si>
  <si>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</si>
  <si>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</si>
  <si>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</si>
  <si>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</si>
  <si>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</si>
  <si>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</si>
  <si>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</si>
  <si>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</si>
  <si>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</si>
  <si>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</si>
  <si>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</si>
  <si>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</si>
  <si>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</si>
  <si>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</si>
  <si>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</si>
  <si>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</si>
  <si>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</si>
  <si>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</si>
  <si>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</si>
  <si>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</si>
  <si>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</si>
  <si>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</si>
  <si>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</si>
  <si>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</si>
  <si>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</si>
  <si>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</si>
  <si>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</si>
  <si>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</si>
  <si>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</si>
  <si>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</si>
  <si>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</si>
  <si>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</si>
  <si>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</si>
  <si>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</si>
  <si>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</si>
  <si>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</si>
  <si>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</si>
  <si>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</si>
  <si>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</si>
  <si>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</si>
  <si>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</si>
  <si>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</si>
  <si>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</si>
  <si>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</si>
  <si>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</si>
  <si>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</si>
  <si>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</si>
  <si>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</si>
  <si>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</si>
  <si>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</si>
  <si>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</si>
  <si>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</si>
  <si>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</si>
  <si>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</si>
  <si>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</si>
  <si>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</si>
  <si>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</si>
  <si>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</si>
  <si>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</si>
  <si>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</si>
  <si>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</si>
  <si>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</si>
  <si>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</si>
  <si>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</si>
  <si>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</si>
  <si>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</si>
  <si>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</si>
  <si>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</si>
  <si>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</si>
  <si>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</si>
  <si>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</si>
  <si>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</si>
  <si>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</si>
  <si>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</si>
  <si>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</si>
  <si>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</si>
  <si>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</si>
  <si>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</si>
  <si>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</si>
  <si>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</si>
  <si>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</si>
  <si>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</si>
  <si>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</si>
  <si>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</si>
  <si>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</si>
  <si>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</si>
  <si>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</si>
  <si>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</si>
  <si>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</si>
  <si>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</si>
  <si>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</si>
  <si>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</si>
  <si>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</si>
  <si>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</si>
  <si>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</si>
  <si>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</si>
  <si>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</si>
  <si>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</si>
  <si>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</si>
  <si>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</si>
  <si>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</si>
  <si>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</si>
  <si>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</si>
  <si>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</si>
  <si>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</si>
  <si>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</si>
  <si>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</si>
  <si>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</si>
  <si>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</si>
  <si>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</si>
  <si>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</si>
  <si>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</si>
  <si>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</si>
  <si>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</si>
  <si>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</si>
  <si>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</si>
  <si>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</si>
  <si>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</si>
  <si>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</si>
  <si>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</si>
  <si>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</si>
  <si>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</si>
  <si>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</si>
  <si>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</si>
  <si>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</si>
  <si>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</si>
  <si>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</si>
  <si>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</si>
  <si>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</si>
  <si>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</si>
  <si>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</si>
  <si>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</si>
  <si>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</si>
  <si>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</si>
  <si>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</si>
  <si>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</si>
  <si>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</si>
  <si>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</si>
  <si>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</si>
  <si>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</si>
  <si>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</si>
  <si>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</si>
  <si>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</si>
  <si>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</si>
  <si>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</si>
  <si>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</si>
  <si>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</si>
  <si>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</si>
  <si>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</si>
  <si>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</si>
  <si>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</si>
  <si>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</si>
  <si>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</si>
  <si>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</si>
  <si>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</si>
  <si>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</si>
  <si>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</si>
  <si>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</si>
  <si>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</si>
  <si>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</si>
  <si>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</si>
  <si>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</si>
  <si>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</si>
  <si>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</si>
  <si>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</si>
  <si>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</si>
  <si>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</si>
  <si>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</si>
  <si>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</si>
  <si>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</si>
  <si>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</si>
  <si>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</si>
  <si>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</si>
  <si>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</si>
  <si>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</si>
  <si>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</si>
  <si>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</si>
  <si>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</si>
  <si>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</si>
  <si>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</si>
  <si>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</si>
  <si>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</si>
  <si>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</si>
  <si>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</si>
  <si>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</si>
  <si>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</si>
  <si>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</si>
  <si>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</si>
  <si>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</si>
  <si>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</si>
  <si>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</si>
  <si>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</si>
  <si>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</si>
  <si>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</si>
  <si>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</si>
  <si>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</si>
  <si>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</si>
  <si>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</si>
  <si>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</si>
  <si>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</si>
  <si>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</si>
  <si>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</si>
  <si>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</si>
  <si>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</si>
  <si>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</si>
  <si>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</si>
  <si>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</si>
  <si>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</si>
  <si>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</si>
  <si>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</si>
  <si>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</si>
  <si>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</si>
  <si>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</si>
  <si>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</si>
  <si>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</si>
  <si>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</si>
  <si>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</si>
  <si>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</si>
  <si>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</si>
  <si>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</si>
  <si>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</si>
  <si>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</si>
  <si>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</si>
  <si>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</si>
  <si>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</si>
  <si>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</si>
  <si>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</si>
  <si>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</si>
  <si>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</si>
  <si>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</si>
  <si>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</si>
  <si>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</si>
  <si>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</si>
  <si>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</si>
  <si>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</si>
  <si>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</si>
  <si>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</si>
  <si>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</si>
  <si>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</si>
  <si>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</si>
  <si>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</si>
  <si>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</si>
  <si>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</si>
  <si>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</si>
  <si>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</si>
  <si>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</si>
  <si>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</si>
  <si>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</si>
  <si>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</si>
  <si>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</si>
  <si>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</si>
  <si>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</si>
  <si>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</si>
  <si>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</si>
  <si>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</si>
  <si>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</si>
  <si>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</si>
  <si>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</si>
  <si>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</si>
  <si>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</si>
  <si>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</si>
  <si>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</si>
  <si>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</si>
  <si>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</si>
  <si>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</si>
  <si>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</si>
  <si>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</si>
  <si>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</si>
  <si>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</si>
  <si>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</si>
  <si>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</si>
  <si>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</si>
  <si>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</si>
  <si>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</si>
  <si>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</si>
  <si>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</si>
  <si>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</si>
  <si>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</si>
  <si>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</si>
  <si>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</si>
  <si>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</si>
  <si>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</si>
  <si>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</si>
  <si>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</si>
  <si>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</si>
  <si>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</si>
  <si>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</si>
  <si>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</si>
  <si>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</si>
  <si>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</si>
  <si>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</si>
  <si>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</si>
  <si>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</si>
  <si>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</si>
  <si>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</si>
  <si>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</si>
  <si>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</si>
  <si>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</si>
  <si>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</si>
  <si>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</si>
  <si>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</si>
  <si>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</si>
  <si>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</si>
  <si>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</si>
  <si>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</si>
  <si>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</si>
  <si>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</si>
  <si>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</si>
  <si>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</si>
  <si>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</si>
  <si>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</si>
  <si>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</si>
  <si>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</si>
  <si>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</si>
  <si>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</si>
  <si>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</si>
  <si>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</si>
  <si>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</si>
  <si>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</si>
  <si>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</si>
  <si>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</si>
  <si>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</si>
  <si>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</si>
  <si>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</si>
  <si>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</si>
  <si>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</si>
  <si>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</si>
  <si>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</si>
  <si>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</si>
  <si>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</si>
  <si>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</si>
  <si>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</si>
  <si>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</si>
  <si>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</si>
  <si>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</si>
  <si>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</si>
  <si>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</si>
  <si>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</si>
  <si>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</si>
  <si>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</si>
  <si>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</si>
  <si>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</si>
  <si>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</si>
  <si>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</si>
  <si>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</si>
  <si>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</si>
  <si>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</si>
  <si>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</si>
  <si>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</si>
  <si>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</si>
  <si>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</si>
  <si>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</si>
  <si>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</si>
  <si>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</si>
  <si>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</si>
  <si>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</si>
  <si>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</si>
  <si>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</si>
  <si>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</si>
  <si>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</si>
  <si>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</si>
  <si>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</si>
  <si>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</si>
  <si>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</si>
  <si>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</si>
  <si>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</si>
  <si>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</si>
  <si>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</si>
  <si>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</si>
  <si>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</si>
  <si>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</si>
  <si>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</si>
  <si>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</si>
  <si>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</si>
  <si>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</si>
  <si>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</si>
  <si>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</si>
  <si>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</si>
  <si>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</si>
  <si>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</si>
  <si>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</si>
  <si>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</si>
  <si>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</si>
  <si>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</si>
  <si>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</si>
  <si>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</si>
  <si>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</si>
  <si>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</si>
  <si>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</si>
  <si>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</si>
  <si>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</si>
  <si>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</si>
  <si>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</si>
  <si>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</si>
  <si>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</si>
  <si>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</si>
  <si>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</si>
  <si>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</si>
  <si>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</si>
  <si>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</si>
  <si>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</si>
  <si>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</si>
  <si>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</si>
  <si>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</si>
  <si>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</si>
  <si>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</si>
  <si>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</si>
  <si>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</si>
  <si>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</si>
  <si>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</si>
  <si>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</si>
  <si>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</si>
  <si>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</si>
  <si>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</si>
  <si>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</si>
  <si>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</si>
  <si>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</si>
  <si>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</si>
  <si>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</si>
  <si>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</si>
  <si>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</si>
  <si>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</si>
  <si>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</si>
  <si>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</si>
  <si>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</si>
  <si>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</si>
  <si>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</si>
  <si>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</si>
  <si>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</si>
  <si>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</si>
  <si>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</si>
  <si>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</si>
  <si>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</si>
  <si>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</si>
  <si>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</si>
  <si>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</si>
  <si>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</si>
  <si>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</si>
  <si>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</si>
  <si>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</si>
  <si>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</si>
  <si>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</si>
  <si>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</si>
  <si>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</si>
  <si>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</si>
  <si>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</si>
  <si>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</si>
  <si>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</si>
  <si>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</si>
  <si>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</si>
  <si>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</si>
  <si>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</si>
  <si>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</si>
  <si>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</si>
  <si>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</si>
  <si>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</si>
  <si>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</si>
  <si>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</si>
  <si>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</si>
  <si>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</si>
  <si>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</si>
  <si>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</si>
  <si>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</si>
  <si>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</si>
  <si>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</si>
  <si>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</si>
  <si>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</si>
  <si>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</si>
  <si>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</si>
  <si>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</si>
  <si>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</si>
  <si>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</si>
  <si>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</si>
  <si>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</si>
  <si>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</si>
  <si>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</si>
  <si>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</si>
  <si>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</si>
  <si>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</si>
  <si>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</si>
  <si>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</si>
  <si>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</si>
  <si>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</si>
  <si>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</si>
  <si>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</si>
  <si>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</si>
  <si>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</si>
  <si>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</si>
  <si>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</si>
  <si>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</si>
  <si>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</si>
  <si>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</si>
  <si>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</si>
  <si>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</si>
  <si>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</si>
  <si>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</si>
  <si>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</si>
  <si>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</si>
  <si>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</si>
  <si>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</si>
  <si>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</si>
  <si>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</si>
  <si>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</si>
  <si>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</si>
  <si>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</si>
  <si>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</si>
  <si>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</si>
  <si>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</si>
  <si>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</si>
  <si>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</si>
  <si>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</si>
  <si>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</si>
  <si>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</si>
  <si>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</si>
  <si>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</si>
  <si>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</si>
  <si>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</si>
  <si>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</si>
  <si>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</si>
  <si>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</si>
  <si>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</si>
  <si>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</si>
  <si>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</si>
  <si>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</si>
  <si>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</si>
  <si>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</si>
  <si>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</si>
  <si>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</si>
  <si>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</si>
  <si>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</si>
  <si>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</si>
  <si>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</si>
  <si>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</si>
  <si>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</si>
  <si>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</si>
  <si>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</si>
  <si>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</si>
  <si>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</si>
  <si>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</si>
  <si>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</si>
  <si>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</si>
  <si>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</si>
  <si>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</si>
  <si>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</si>
  <si>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</si>
  <si>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</si>
  <si>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</si>
  <si>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</si>
  <si>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</si>
  <si>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</si>
  <si>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</si>
  <si>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</si>
  <si>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</si>
  <si>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</si>
  <si>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</si>
  <si>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</si>
  <si>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</si>
  <si>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</si>
  <si>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</si>
  <si>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</si>
  <si>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</si>
  <si>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</si>
  <si>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</si>
  <si>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</si>
  <si>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</si>
  <si>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</si>
  <si>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</si>
  <si>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</si>
  <si>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</si>
  <si>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</si>
  <si>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</si>
  <si>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</si>
  <si>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</si>
  <si>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</si>
  <si>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</si>
  <si>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</si>
  <si>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</si>
  <si>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</si>
  <si>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</si>
  <si>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</si>
  <si>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</si>
  <si>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</si>
  <si>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</si>
  <si>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</si>
  <si>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</si>
  <si>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</si>
  <si>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</si>
  <si>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</si>
  <si>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</si>
  <si>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</si>
  <si>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</si>
  <si>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</si>
  <si>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</si>
  <si>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</si>
  <si>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</si>
  <si>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</si>
  <si>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</si>
  <si>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</si>
  <si>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</si>
  <si>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</si>
  <si>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</si>
  <si>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</si>
  <si>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</si>
  <si>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</si>
  <si>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</si>
  <si>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</si>
  <si>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</si>
  <si>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</si>
  <si>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</si>
  <si>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</si>
  <si>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</si>
  <si>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</si>
  <si>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</si>
  <si>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</si>
  <si>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</si>
  <si>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</si>
  <si>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</si>
  <si>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</si>
  <si>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</si>
  <si>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</si>
  <si>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</si>
  <si>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</si>
  <si>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</si>
  <si>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</si>
  <si>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</si>
  <si>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</si>
  <si>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</si>
  <si>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</si>
  <si>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</si>
  <si>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</si>
  <si>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</si>
  <si>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</si>
  <si>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</si>
  <si>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</si>
  <si>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</si>
  <si>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</si>
  <si>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</si>
  <si>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</si>
  <si>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</si>
  <si>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</si>
  <si>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</si>
  <si>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</si>
  <si>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</si>
  <si>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</si>
  <si>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</si>
  <si>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</si>
  <si>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</si>
  <si>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</si>
  <si>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</si>
  <si>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</si>
  <si>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</si>
  <si>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</si>
  <si>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</si>
  <si>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</si>
  <si>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</si>
  <si>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</si>
  <si>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</si>
  <si>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</si>
  <si>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</si>
  <si>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</si>
  <si>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</si>
  <si>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</si>
  <si>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</si>
  <si>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</si>
  <si>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</si>
  <si>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</si>
  <si>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</si>
  <si>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</si>
  <si>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</si>
  <si>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</si>
  <si>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</si>
  <si>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</si>
  <si>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</si>
  <si>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</si>
  <si>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</si>
  <si>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</si>
  <si>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</si>
  <si>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</si>
  <si>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</si>
  <si>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</si>
  <si>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</si>
  <si>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</si>
  <si>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</si>
  <si>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</si>
  <si>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</si>
  <si>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</si>
  <si>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</si>
  <si>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</si>
  <si>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</si>
  <si>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</si>
  <si>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</si>
  <si>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</si>
  <si>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</si>
  <si>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</si>
  <si>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</si>
  <si>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</si>
  <si>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</si>
  <si>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</si>
  <si>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</si>
  <si>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</si>
  <si>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</si>
  <si>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</si>
  <si>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</si>
  <si>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</si>
  <si>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</si>
  <si>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</si>
  <si>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</si>
  <si>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</si>
  <si>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</si>
  <si>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</si>
  <si>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</si>
  <si>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</si>
  <si>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</si>
  <si>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</si>
  <si>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</si>
  <si>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</si>
  <si>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</si>
  <si>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</si>
  <si>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</si>
  <si>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</si>
  <si>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</si>
  <si>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</si>
  <si>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</si>
  <si>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</si>
  <si>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</si>
  <si>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</si>
  <si>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</si>
  <si>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</si>
  <si>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</si>
  <si>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</si>
  <si>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</si>
  <si>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</si>
  <si>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</si>
  <si>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</si>
  <si>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</si>
  <si>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</si>
  <si>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</si>
  <si>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</si>
  <si>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</si>
  <si>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</si>
  <si>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</si>
  <si>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</si>
  <si>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</si>
  <si>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</si>
  <si>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</si>
  <si>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</si>
  <si>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</si>
  <si>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</si>
  <si>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</si>
  <si>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</si>
  <si>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</si>
  <si>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</si>
  <si>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</si>
  <si>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</si>
  <si>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</si>
  <si>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</si>
  <si>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</si>
  <si>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</si>
  <si>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</si>
  <si>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</si>
  <si>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</si>
  <si>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</si>
  <si>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</si>
  <si>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</si>
  <si>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</si>
  <si>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</si>
  <si>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</si>
  <si>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</si>
  <si>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</si>
  <si>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</si>
  <si>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</si>
  <si>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</si>
  <si>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</si>
  <si>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</si>
  <si>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</si>
  <si>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</si>
  <si>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</si>
  <si>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</si>
  <si>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</si>
  <si>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</si>
  <si>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</si>
  <si>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</si>
  <si>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</si>
  <si>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</si>
  <si>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</si>
  <si>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</si>
  <si>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</si>
  <si>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</si>
  <si>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</si>
  <si>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</si>
  <si>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</si>
  <si>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</si>
  <si>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</si>
  <si>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</si>
  <si>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</si>
  <si>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</si>
  <si>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</si>
  <si>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</si>
  <si>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</si>
  <si>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</si>
  <si>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</si>
  <si>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</si>
  <si>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</si>
  <si>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</si>
  <si>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</si>
  <si>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</si>
  <si>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</si>
  <si>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</si>
  <si>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</si>
  <si>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</si>
  <si>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</si>
  <si>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</si>
  <si>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</si>
  <si>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</si>
  <si>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</si>
  <si>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</si>
  <si>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</si>
  <si>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</si>
  <si>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</si>
  <si>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</si>
  <si>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</si>
  <si>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</si>
  <si>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</si>
  <si>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</si>
  <si>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</si>
  <si>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</si>
  <si>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</si>
  <si>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</si>
  <si>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</si>
  <si>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</si>
  <si>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</si>
  <si>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</si>
  <si>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</si>
  <si>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</si>
  <si>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</si>
  <si>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</si>
  <si>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</si>
  <si>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</si>
  <si>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</si>
  <si>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</si>
  <si>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</si>
  <si>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</si>
  <si>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</si>
  <si>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</si>
  <si>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</si>
  <si>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</si>
  <si>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</si>
  <si>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</si>
  <si>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</si>
  <si>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</si>
  <si>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</si>
  <si>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</si>
  <si>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</si>
  <si>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</si>
  <si>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</si>
  <si>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</si>
  <si>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</si>
  <si>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</si>
  <si>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</si>
  <si>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</si>
  <si>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</si>
  <si>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</si>
  <si>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</si>
  <si>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</si>
  <si>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</si>
  <si>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</si>
  <si>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</si>
  <si>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</si>
  <si>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</si>
  <si>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</si>
  <si>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</si>
  <si>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</si>
  <si>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</si>
  <si>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</si>
  <si>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</si>
  <si>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</si>
  <si>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</si>
  <si>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</si>
  <si>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</si>
  <si>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</si>
  <si>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</si>
  <si>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</si>
  <si>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</si>
  <si>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</si>
  <si>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</si>
  <si>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</si>
  <si>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</si>
  <si>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</si>
  <si>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</si>
  <si>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</si>
  <si>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</si>
  <si>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</si>
  <si>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</si>
  <si>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</si>
  <si>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</si>
  <si>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</si>
  <si>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</si>
  <si>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</si>
  <si>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</si>
  <si>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</si>
  <si>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</si>
  <si>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</si>
  <si>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</si>
  <si>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</si>
  <si>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</si>
  <si>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</si>
  <si>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</si>
  <si>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</si>
  <si>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</si>
  <si>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</si>
  <si>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</si>
  <si>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</si>
  <si>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</si>
  <si>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</si>
  <si>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</si>
  <si>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</si>
  <si>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</si>
  <si>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</si>
  <si>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</si>
  <si>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</si>
  <si>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</si>
  <si>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</si>
  <si>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</si>
  <si>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</si>
  <si>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</si>
  <si>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</si>
  <si>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</si>
  <si>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</si>
  <si>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</si>
  <si>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</si>
  <si>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</si>
  <si>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</si>
  <si>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</si>
  <si>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</si>
  <si>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</si>
  <si>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</si>
  <si>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</si>
  <si>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</si>
  <si>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</si>
  <si>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</si>
  <si>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</si>
  <si>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</si>
  <si>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</si>
  <si>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</si>
  <si>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</si>
  <si>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</si>
  <si>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</si>
  <si>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</si>
  <si>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</si>
  <si>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</si>
  <si>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</si>
  <si>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</si>
  <si>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</si>
  <si>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</si>
  <si>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</si>
  <si>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</si>
  <si>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</si>
  <si>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</si>
  <si>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</si>
  <si>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</si>
  <si>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</si>
  <si>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</si>
  <si>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</si>
  <si>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</si>
  <si>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</si>
  <si>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</si>
  <si>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</si>
  <si>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</si>
  <si>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</si>
  <si>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</si>
  <si>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</si>
  <si>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</si>
  <si>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</si>
  <si>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</si>
  <si>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</si>
  <si>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</si>
  <si>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</si>
  <si>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</si>
  <si>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</si>
  <si>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</si>
  <si>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</si>
  <si>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</si>
  <si>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</si>
  <si>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</si>
  <si>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</si>
  <si>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</si>
  <si>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</si>
  <si>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</si>
  <si>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</si>
  <si>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</si>
  <si>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</si>
  <si>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</si>
  <si>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</si>
  <si>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</si>
  <si>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</si>
  <si>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</si>
  <si>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</si>
  <si>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</si>
  <si>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</si>
  <si>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</si>
  <si>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</si>
  <si>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</si>
  <si>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</si>
  <si>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</si>
  <si>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</si>
  <si>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</si>
  <si>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</si>
  <si>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</si>
  <si>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</si>
  <si>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</si>
  <si>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</si>
  <si>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</si>
  <si>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</si>
  <si>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</si>
  <si>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</si>
  <si>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</si>
  <si>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</si>
  <si>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</si>
  <si>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</si>
  <si>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</si>
  <si>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</si>
  <si>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</si>
  <si>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</si>
  <si>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</si>
  <si>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</si>
  <si>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</si>
  <si>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</si>
  <si>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</si>
  <si>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</si>
  <si>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</si>
  <si>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</si>
  <si>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</si>
  <si>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</si>
  <si>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</si>
  <si>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</si>
  <si>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</si>
  <si>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</si>
  <si>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</si>
  <si>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</si>
  <si>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</si>
  <si>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</si>
  <si>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</si>
  <si>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</si>
  <si>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</si>
  <si>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</si>
  <si>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</si>
  <si>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</si>
  <si>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</si>
  <si>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</si>
  <si>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</si>
  <si>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</si>
  <si>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</si>
  <si>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</si>
  <si>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</si>
  <si>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</si>
  <si>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</si>
  <si>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</si>
  <si>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</si>
  <si>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</si>
  <si>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</si>
  <si>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</si>
  <si>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</si>
  <si>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</si>
  <si>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</si>
  <si>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</si>
  <si>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</si>
  <si>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</si>
  <si>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</si>
  <si>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</si>
  <si>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</si>
  <si>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</si>
  <si>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</si>
  <si>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</si>
  <si>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</si>
  <si>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</si>
  <si>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</si>
  <si>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</si>
  <si>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</si>
  <si>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</si>
  <si>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</si>
  <si>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</si>
  <si>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</si>
  <si>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</si>
  <si>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</si>
  <si>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</si>
  <si>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</si>
  <si>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</si>
  <si>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</si>
  <si>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</si>
  <si>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</si>
  <si>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</si>
  <si>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</si>
  <si>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</si>
  <si>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</si>
  <si>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</si>
  <si>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</si>
  <si>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</si>
  <si>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</si>
  <si>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</si>
  <si>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</si>
  <si>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</si>
  <si>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</si>
  <si>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</si>
  <si>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</si>
  <si>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</si>
  <si>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</si>
  <si>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</si>
  <si>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</si>
  <si>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</si>
  <si>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</si>
  <si>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</si>
  <si>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</si>
  <si>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</si>
  <si>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</si>
  <si>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</si>
  <si>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</si>
  <si>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</si>
  <si>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</si>
  <si>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</si>
  <si>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</si>
  <si>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</si>
  <si>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</si>
  <si>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</si>
  <si>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</si>
  <si>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</si>
  <si>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</si>
  <si>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</si>
  <si>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</si>
  <si>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</si>
  <si>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</si>
  <si>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</si>
  <si>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</si>
  <si>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</si>
  <si>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</si>
  <si>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</si>
  <si>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</si>
  <si>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</si>
  <si>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</si>
  <si>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</si>
  <si>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</si>
  <si>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</si>
  <si>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</si>
  <si>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</si>
  <si>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</si>
  <si>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</si>
  <si>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</si>
  <si>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</si>
  <si>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</si>
  <si>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</si>
  <si>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</si>
  <si>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</si>
  <si>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</si>
  <si>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</si>
  <si>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</si>
  <si>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</si>
  <si>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</si>
  <si>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</si>
  <si>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</si>
  <si>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</si>
  <si>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</si>
  <si>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</si>
  <si>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</si>
  <si>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</si>
  <si>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</si>
  <si>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</si>
  <si>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</si>
  <si>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</si>
  <si>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</si>
  <si>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</si>
  <si>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</si>
  <si>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</si>
  <si>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</si>
  <si>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</si>
  <si>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</si>
  <si>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</si>
  <si>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</si>
  <si>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</si>
  <si>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</si>
  <si>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</si>
  <si>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</si>
  <si>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</si>
  <si>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</si>
  <si>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</si>
  <si>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</si>
  <si>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</si>
  <si>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</si>
  <si>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</si>
  <si>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</si>
  <si>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</si>
  <si>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</si>
  <si>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</si>
  <si>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</si>
  <si>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</si>
  <si>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</si>
  <si>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</si>
  <si>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</si>
  <si>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</si>
  <si>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</si>
  <si>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</si>
  <si>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</si>
  <si>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</si>
  <si>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</si>
  <si>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</si>
  <si>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</si>
  <si>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</si>
  <si>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</si>
  <si>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</si>
  <si>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</si>
  <si>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</si>
  <si>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</si>
  <si>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</si>
  <si>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</si>
  <si>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</si>
  <si>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</si>
  <si>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</si>
  <si>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</si>
  <si>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</si>
  <si>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</si>
  <si>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</si>
  <si>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</si>
  <si>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</si>
  <si>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</si>
  <si>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</si>
  <si>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</si>
  <si>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</si>
  <si>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</si>
  <si>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</si>
  <si>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</si>
  <si>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</si>
  <si>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</si>
  <si>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</si>
  <si>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</si>
  <si>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</si>
  <si>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</si>
  <si>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</si>
  <si>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</si>
  <si>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</si>
  <si>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</si>
  <si>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</si>
  <si>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</si>
  <si>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</si>
  <si>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</si>
  <si>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</si>
  <si>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</si>
  <si>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</si>
  <si>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</si>
  <si>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</si>
  <si>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</si>
  <si>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</si>
  <si>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</si>
  <si>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</si>
  <si>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</si>
  <si>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</si>
  <si>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</si>
  <si>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</si>
  <si>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</si>
  <si>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</si>
  <si>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</si>
  <si>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</si>
  <si>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</si>
  <si>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</si>
  <si>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</si>
  <si>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</si>
  <si>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</si>
  <si>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</si>
  <si>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</si>
  <si>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</si>
  <si>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</si>
  <si>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</si>
  <si>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</si>
  <si>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</si>
  <si>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</si>
  <si>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</si>
  <si>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</si>
  <si>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</si>
  <si>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</si>
  <si>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</si>
  <si>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</si>
  <si>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</si>
  <si>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</si>
  <si>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</si>
  <si>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</si>
  <si>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</si>
  <si>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</si>
  <si>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</si>
  <si>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</si>
  <si>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</si>
  <si>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</si>
  <si>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</si>
  <si>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</si>
  <si>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</si>
  <si>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</si>
  <si>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</si>
  <si>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</si>
  <si>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</si>
  <si>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</si>
  <si>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</si>
  <si>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</si>
  <si>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</si>
  <si>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</si>
  <si>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</si>
  <si>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</si>
  <si>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</si>
  <si>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</si>
  <si>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</si>
  <si>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</si>
  <si>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</si>
  <si>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</si>
  <si>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</si>
  <si>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</si>
  <si>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</si>
  <si>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</si>
  <si>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</si>
  <si>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</si>
  <si>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</si>
  <si>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</si>
  <si>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</si>
  <si>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</si>
  <si>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</si>
  <si>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</si>
  <si>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</si>
  <si>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</si>
  <si>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</si>
  <si>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</si>
  <si>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</si>
  <si>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</si>
  <si>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</si>
  <si>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</si>
  <si>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</si>
  <si>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</si>
  <si>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</si>
  <si>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</si>
  <si>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</si>
  <si>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</si>
  <si>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</si>
  <si>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</si>
  <si>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</si>
  <si>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</si>
  <si>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</si>
  <si>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</si>
  <si>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</si>
  <si>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</si>
  <si>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</si>
  <si>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</si>
  <si>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</si>
  <si>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</si>
  <si>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</si>
  <si>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</si>
  <si>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</si>
  <si>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</si>
  <si>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</si>
  <si>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</si>
  <si>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</si>
  <si>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</si>
  <si>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</si>
  <si>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</si>
  <si>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</si>
  <si>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</si>
  <si>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</si>
  <si>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</si>
  <si>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</si>
  <si>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</si>
  <si>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</si>
  <si>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</si>
  <si>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</si>
  <si>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</si>
  <si>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</si>
  <si>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</si>
  <si>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</si>
  <si>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</si>
  <si>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</si>
  <si>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</si>
  <si>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</si>
  <si>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</si>
  <si>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</si>
  <si>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</si>
  <si>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</si>
  <si>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</si>
  <si>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</si>
  <si>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</si>
  <si>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</si>
  <si>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</si>
  <si>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</si>
  <si>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</si>
  <si>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</si>
  <si>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</si>
  <si>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</si>
  <si>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</si>
  <si>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</si>
  <si>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</si>
  <si>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</si>
  <si>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</si>
  <si>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</si>
  <si>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</si>
  <si>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</si>
  <si>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</si>
  <si>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</si>
  <si>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</si>
  <si>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</si>
  <si>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</si>
  <si>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</si>
  <si>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</si>
  <si>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</si>
  <si>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</si>
  <si>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</si>
  <si>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</si>
  <si>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</si>
  <si>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</si>
  <si>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</si>
  <si>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</si>
  <si>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</si>
  <si>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</si>
  <si>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</si>
  <si>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</si>
  <si>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</si>
  <si>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</si>
  <si>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</si>
  <si>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</si>
  <si>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</si>
  <si>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</si>
  <si>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</si>
  <si>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</si>
  <si>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</si>
  <si>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</si>
  <si>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</si>
  <si>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</si>
  <si>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</si>
  <si>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</si>
  <si>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</si>
  <si>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</si>
  <si>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</si>
  <si>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</si>
  <si>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</si>
  <si>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</si>
  <si>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</si>
  <si>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</si>
  <si>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</si>
  <si>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</si>
  <si>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</si>
  <si>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</si>
  <si>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</si>
  <si>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</si>
  <si>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</si>
  <si>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</si>
  <si>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</si>
  <si>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</si>
  <si>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</si>
  <si>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</si>
  <si>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</si>
  <si>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</si>
  <si>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</si>
  <si>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</si>
  <si>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</si>
  <si>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</si>
  <si>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</si>
  <si>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</si>
  <si>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</si>
  <si>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</si>
  <si>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</si>
  <si>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</si>
  <si>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</si>
  <si>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</si>
  <si>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</si>
  <si>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</si>
  <si>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</si>
  <si>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</si>
  <si>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</si>
  <si>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</si>
  <si>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</si>
  <si>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</si>
  <si>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</si>
  <si>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</si>
  <si>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</si>
  <si>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</si>
  <si>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</si>
  <si>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</si>
  <si>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</si>
  <si>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</si>
  <si>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</si>
  <si>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</si>
  <si>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</si>
  <si>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</si>
  <si>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</si>
  <si>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</si>
  <si>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</si>
  <si>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</si>
  <si>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</si>
  <si>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</si>
  <si>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</si>
  <si>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</si>
  <si>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</si>
  <si>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</si>
  <si>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</si>
  <si>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</si>
  <si>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</si>
  <si>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</si>
  <si>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</si>
  <si>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</si>
  <si>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</si>
  <si>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</si>
  <si>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</si>
  <si>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</si>
  <si>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</si>
  <si>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</si>
  <si>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</si>
  <si>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</si>
  <si>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</si>
  <si>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</si>
  <si>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</si>
  <si>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</si>
  <si>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</si>
  <si>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</si>
  <si>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</si>
  <si>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</si>
  <si>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</si>
  <si>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</si>
  <si>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</si>
  <si>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</si>
  <si>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</si>
  <si>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</si>
  <si>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</si>
  <si>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</si>
  <si>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</si>
  <si>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</si>
  <si>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</si>
  <si>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</si>
  <si>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</si>
  <si>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</si>
  <si>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</si>
  <si>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</si>
  <si>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</si>
  <si>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</si>
  <si>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</si>
  <si>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</si>
  <si>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</si>
  <si>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</si>
  <si>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</si>
  <si>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</si>
  <si>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</si>
  <si>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</si>
  <si>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</si>
  <si>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</si>
  <si>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</si>
  <si>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</si>
  <si>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</si>
  <si>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</si>
  <si>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</si>
  <si>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</si>
  <si>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</si>
  <si>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</si>
  <si>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</si>
  <si>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</si>
  <si>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</si>
  <si>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</si>
  <si>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</si>
  <si>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</si>
  <si>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</si>
  <si>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</si>
  <si>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</si>
  <si>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</si>
  <si>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</si>
  <si>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</si>
  <si>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</si>
  <si>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</si>
  <si>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</si>
  <si>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</si>
  <si>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</si>
  <si>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</si>
  <si>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</si>
  <si>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</si>
  <si>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</si>
  <si>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</si>
  <si>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</si>
  <si>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</si>
  <si>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</si>
  <si>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</si>
  <si>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</si>
  <si>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</si>
  <si>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</si>
  <si>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</si>
  <si>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</si>
  <si>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</si>
  <si>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</si>
  <si>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</si>
  <si>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</si>
  <si>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</si>
  <si>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</si>
  <si>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</si>
  <si>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</si>
  <si>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</si>
  <si>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</si>
  <si>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</si>
  <si>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</si>
  <si>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</si>
  <si>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</si>
  <si>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</si>
  <si>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</si>
  <si>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</si>
  <si>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</si>
  <si>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</si>
  <si>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</si>
  <si>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</si>
  <si>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</si>
  <si>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</si>
  <si>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</si>
  <si>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</si>
  <si>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</si>
  <si>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</si>
  <si>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</si>
  <si>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</si>
  <si>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</si>
  <si>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</si>
  <si>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</si>
  <si>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</si>
  <si>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</si>
  <si>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</si>
  <si>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</si>
  <si>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</si>
  <si>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</si>
  <si>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</si>
  <si>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</si>
  <si>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</si>
  <si>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</si>
  <si>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</si>
  <si>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</si>
  <si>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</si>
  <si>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</si>
  <si>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</si>
  <si>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</si>
  <si>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</si>
  <si>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</si>
  <si>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</si>
  <si>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</si>
  <si>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</si>
  <si>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</si>
  <si>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</si>
  <si>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</si>
  <si>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</si>
  <si>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</si>
  <si>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</si>
  <si>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</si>
  <si>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</si>
  <si>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</si>
  <si>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</si>
  <si>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</si>
  <si>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</si>
  <si>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</si>
  <si>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</si>
  <si>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</si>
  <si>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</si>
  <si>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</si>
  <si>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</si>
  <si>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</si>
  <si>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</si>
  <si>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</si>
  <si>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</si>
  <si>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</si>
  <si>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</si>
  <si>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</si>
  <si>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</si>
  <si>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</si>
  <si>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</si>
  <si>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</si>
  <si>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</si>
  <si>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</si>
  <si>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</si>
  <si>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</si>
  <si>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</si>
  <si>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</si>
  <si>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</si>
  <si>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</si>
  <si>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</si>
  <si>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</si>
  <si>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</si>
  <si>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</si>
  <si>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</si>
  <si>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</si>
  <si>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</si>
  <si>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</si>
  <si>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</si>
  <si>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</si>
  <si>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</si>
  <si>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</si>
  <si>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</si>
  <si>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</si>
  <si>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</si>
  <si>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</si>
  <si>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</si>
  <si>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</si>
  <si>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</si>
  <si>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</si>
  <si>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</si>
  <si>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</si>
  <si>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</si>
  <si>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</si>
  <si>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</si>
  <si>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</si>
  <si>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</si>
  <si>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</si>
  <si>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</si>
  <si>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</si>
  <si>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</si>
  <si>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</si>
  <si>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</si>
  <si>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</si>
  <si>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</si>
  <si>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</si>
  <si>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</si>
  <si>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</si>
  <si>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</si>
  <si>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</si>
  <si>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</si>
  <si>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</si>
  <si>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</si>
  <si>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</si>
  <si>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</si>
  <si>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</si>
  <si>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</si>
  <si>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</si>
  <si>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</si>
  <si>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</si>
  <si>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</si>
  <si>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</si>
  <si>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</si>
  <si>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</si>
  <si>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</si>
  <si>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</si>
  <si>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</si>
  <si>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</si>
  <si>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</si>
  <si>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</si>
  <si>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</si>
  <si>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</si>
  <si>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</si>
  <si>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</si>
  <si>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</si>
  <si>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</si>
  <si>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</si>
  <si>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</si>
  <si>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</si>
  <si>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</si>
  <si>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</si>
  <si>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</si>
  <si>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</si>
  <si>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</si>
  <si>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</si>
  <si>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</si>
  <si>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</si>
  <si>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</si>
  <si>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</si>
  <si>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</si>
  <si>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</si>
  <si>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</si>
  <si>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</si>
  <si>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</si>
  <si>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</si>
  <si>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</si>
  <si>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</si>
  <si>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</si>
  <si>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</si>
  <si>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</si>
  <si>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</si>
  <si>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</si>
  <si>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</si>
  <si>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</si>
  <si>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</si>
  <si>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</si>
  <si>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</si>
  <si>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</si>
  <si>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</si>
  <si>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</si>
  <si>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</si>
  <si>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</si>
  <si>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</si>
  <si>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</si>
  <si>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</si>
  <si>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</si>
  <si>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</si>
  <si>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</si>
  <si>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</si>
  <si>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</si>
  <si>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</si>
  <si>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</si>
  <si>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</si>
  <si>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</si>
  <si>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</si>
  <si>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</si>
  <si>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</si>
  <si>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</si>
  <si>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</si>
  <si>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</si>
  <si>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</si>
  <si>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</si>
  <si>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</si>
  <si>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</si>
  <si>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</si>
  <si>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</si>
  <si>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</si>
  <si>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</si>
  <si>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</si>
  <si>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</si>
  <si>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</si>
  <si>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</si>
  <si>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</si>
  <si>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</si>
  <si>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</si>
  <si>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</si>
  <si>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</si>
  <si>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</si>
  <si>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</si>
  <si>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</si>
  <si>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</si>
  <si>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</si>
  <si>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</si>
  <si>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</si>
  <si>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</si>
  <si>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</si>
  <si>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</si>
  <si>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</si>
  <si>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</si>
  <si>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</si>
  <si>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</si>
  <si>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</si>
  <si>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</si>
  <si>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</si>
  <si>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</si>
  <si>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</si>
  <si>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</si>
  <si>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</si>
  <si>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</si>
  <si>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</si>
  <si>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</si>
  <si>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</si>
  <si>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</si>
  <si>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</si>
  <si>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</si>
  <si>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</si>
  <si>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</si>
  <si>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</si>
  <si>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</si>
  <si>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</si>
  <si>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</si>
  <si>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</si>
  <si>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</si>
  <si>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</si>
  <si>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</si>
  <si>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</si>
  <si>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</si>
  <si>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</si>
  <si>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</si>
  <si>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</si>
  <si>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</si>
  <si>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</si>
  <si>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</si>
  <si>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</si>
  <si>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</si>
  <si>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</si>
  <si>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</si>
  <si>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</si>
  <si>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</si>
  <si>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</si>
  <si>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</si>
  <si>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</si>
  <si>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</si>
  <si>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</si>
  <si>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</si>
  <si>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</si>
  <si>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</si>
  <si>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</si>
  <si>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</si>
  <si>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</si>
  <si>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</si>
  <si>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</si>
  <si>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</si>
  <si>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</si>
  <si>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</si>
  <si>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</si>
  <si>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</si>
  <si>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</si>
  <si>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</si>
  <si>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</si>
  <si>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</si>
  <si>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</si>
  <si>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</si>
  <si>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</si>
  <si>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</si>
  <si>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</si>
  <si>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</si>
  <si>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</si>
  <si>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</si>
  <si>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</si>
  <si>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</si>
  <si>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</si>
  <si>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</si>
  <si>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</si>
  <si>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</si>
  <si>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</si>
  <si>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</si>
  <si>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</si>
  <si>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</si>
  <si>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</si>
  <si>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</si>
  <si>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</si>
  <si>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</si>
  <si>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</si>
  <si>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</si>
  <si>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</si>
  <si>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</si>
  <si>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</si>
  <si>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</si>
  <si>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</si>
  <si>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</si>
  <si>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</si>
  <si>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</si>
  <si>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</si>
  <si>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</si>
  <si>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</si>
  <si>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</si>
  <si>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</si>
  <si>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</si>
  <si>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</si>
  <si>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</si>
  <si>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</si>
  <si>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</si>
  <si>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</si>
  <si>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</si>
  <si>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</si>
  <si>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</si>
  <si>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</si>
  <si>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</si>
  <si>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</si>
  <si>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</si>
  <si>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</si>
  <si>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</si>
  <si>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</si>
  <si>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</si>
  <si>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</si>
  <si>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</si>
  <si>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</si>
  <si>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</si>
  <si>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</si>
  <si>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</si>
  <si>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</si>
  <si>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</si>
  <si>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</si>
  <si>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</si>
  <si>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</si>
  <si>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</si>
  <si>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</si>
  <si>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</si>
  <si>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</si>
  <si>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</si>
  <si>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</si>
  <si>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</si>
  <si>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</si>
  <si>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</si>
  <si>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</si>
  <si>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</si>
  <si>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</si>
  <si>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</si>
  <si>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</si>
  <si>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</si>
  <si>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</si>
  <si>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</si>
  <si>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</si>
  <si>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</si>
  <si>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</si>
  <si>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</si>
  <si>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</si>
  <si>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</si>
  <si>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</si>
  <si>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</si>
  <si>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</si>
  <si>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</si>
  <si>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</si>
  <si>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</si>
  <si>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</si>
  <si>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</si>
  <si>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</si>
  <si>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</si>
  <si>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</si>
  <si>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</si>
  <si>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</si>
  <si>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</si>
  <si>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</si>
  <si>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</si>
  <si>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</si>
  <si>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</si>
  <si>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</si>
  <si>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</si>
  <si>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</si>
  <si>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</si>
  <si>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</si>
  <si>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</si>
  <si>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</si>
  <si>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</si>
  <si>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</si>
  <si>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</si>
  <si>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</si>
  <si>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</si>
  <si>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</si>
  <si>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</si>
  <si>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</si>
  <si>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</si>
  <si>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</si>
  <si>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</si>
  <si>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</si>
  <si>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</si>
  <si>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</si>
  <si>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</si>
  <si>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</si>
  <si>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</si>
  <si>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</si>
  <si>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</si>
  <si>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</si>
  <si>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</si>
  <si>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</si>
  <si>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</si>
  <si>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</si>
  <si>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</si>
  <si>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</si>
  <si>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</si>
  <si>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</si>
  <si>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</si>
  <si>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</si>
  <si>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</si>
  <si>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</si>
  <si>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</si>
  <si>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</si>
  <si>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</si>
  <si>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</si>
  <si>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</si>
  <si>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</si>
  <si>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</si>
  <si>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</si>
  <si>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</si>
  <si>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</si>
  <si>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</si>
  <si>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</si>
  <si>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</si>
  <si>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</si>
  <si>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</si>
  <si>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</si>
  <si>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</si>
  <si>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</si>
  <si>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</si>
  <si>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</si>
  <si>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</si>
  <si>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</si>
  <si>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</si>
  <si>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</si>
  <si>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</si>
  <si>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</si>
  <si>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</si>
  <si>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</si>
  <si>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</si>
  <si>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</si>
  <si>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</si>
  <si>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</si>
  <si>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</si>
  <si>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</si>
  <si>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</si>
  <si>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</si>
  <si>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</si>
  <si>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</si>
  <si>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</si>
  <si>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</si>
  <si>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</si>
  <si>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</si>
  <si>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</si>
  <si>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</si>
  <si>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</si>
  <si>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</si>
  <si>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</si>
  <si>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</si>
  <si>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</si>
  <si>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</si>
  <si>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</si>
  <si>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</si>
  <si>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</si>
  <si>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</si>
  <si>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</si>
  <si>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</si>
  <si>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</si>
  <si>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</si>
  <si>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</si>
  <si>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</si>
  <si>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</si>
  <si>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</si>
  <si>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</si>
  <si>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</si>
  <si>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</si>
  <si>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</si>
  <si>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</si>
  <si>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</si>
  <si>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</si>
  <si>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</si>
  <si>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</si>
  <si>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</si>
  <si>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</si>
  <si>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</si>
  <si>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</si>
  <si>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</si>
  <si>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</si>
  <si>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</si>
  <si>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</si>
  <si>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</si>
  <si>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</si>
  <si>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</si>
  <si>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</si>
  <si>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</si>
  <si>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</si>
  <si>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</si>
  <si>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</si>
  <si>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</si>
  <si>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</si>
  <si>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</si>
  <si>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</si>
  <si>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</si>
  <si>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</si>
  <si>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</si>
  <si>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</si>
  <si>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</si>
  <si>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</si>
  <si>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</si>
  <si>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</si>
  <si>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</si>
  <si>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</si>
  <si>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</si>
  <si>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</si>
  <si>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</si>
  <si>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</si>
  <si>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</si>
  <si>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</si>
  <si>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</si>
  <si>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</si>
  <si>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</si>
  <si>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</si>
  <si>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</si>
  <si>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</si>
  <si>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</si>
  <si>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</si>
  <si>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</si>
  <si>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</si>
  <si>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</si>
  <si>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</si>
  <si>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</si>
  <si>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</si>
  <si>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</si>
  <si>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</si>
  <si>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</si>
  <si>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</si>
  <si>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</si>
  <si>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</si>
  <si>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</si>
  <si>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</si>
  <si>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</si>
  <si>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</si>
  <si>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</si>
  <si>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</si>
  <si>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</si>
  <si>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</si>
  <si>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</si>
  <si>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</si>
  <si>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</si>
  <si>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</si>
  <si>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</si>
  <si>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</si>
  <si>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</si>
  <si>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</si>
  <si>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</si>
  <si>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</si>
  <si>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</si>
  <si>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</si>
  <si>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</si>
  <si>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</si>
  <si>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</si>
  <si>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</si>
  <si>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</si>
  <si>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</si>
  <si>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</si>
  <si>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</si>
  <si>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</si>
  <si>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</si>
  <si>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</si>
  <si>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</si>
  <si>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</si>
  <si>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</si>
  <si>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</si>
  <si>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</si>
  <si>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</si>
  <si>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</si>
  <si>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</si>
  <si>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</si>
  <si>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</si>
  <si>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</si>
  <si>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</si>
  <si>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</si>
  <si>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</si>
  <si>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</si>
  <si>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</si>
  <si>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</si>
  <si>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</si>
  <si>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</si>
  <si>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</si>
  <si>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</si>
  <si>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</si>
  <si>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</si>
  <si>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</si>
  <si>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</si>
  <si>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</si>
  <si>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</si>
  <si>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</si>
  <si>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</si>
  <si>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</si>
  <si>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</si>
  <si>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</si>
  <si>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</si>
  <si>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</si>
  <si>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</si>
  <si>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</si>
  <si>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</si>
  <si>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</si>
  <si>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</si>
  <si>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</si>
  <si>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</si>
  <si>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</si>
  <si>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</si>
  <si>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</si>
  <si>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</si>
  <si>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</si>
  <si>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</si>
  <si>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</si>
  <si>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</si>
  <si>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</si>
  <si>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</si>
  <si>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</si>
  <si>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</si>
  <si>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</si>
  <si>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</si>
  <si>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</si>
  <si>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</si>
  <si>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</si>
  <si>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</si>
  <si>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</si>
  <si>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</si>
  <si>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</si>
  <si>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</si>
  <si>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</si>
  <si>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</si>
  <si>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</si>
  <si>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</si>
  <si>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</si>
  <si>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</si>
  <si>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</si>
  <si>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</si>
  <si>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</si>
  <si>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</si>
  <si>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</si>
  <si>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</si>
  <si>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</si>
  <si>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</si>
  <si>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</si>
  <si>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</si>
  <si>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</si>
  <si>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</si>
  <si>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</si>
  <si>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</si>
  <si>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</si>
  <si>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</si>
  <si>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</si>
  <si>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</si>
  <si>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</si>
  <si>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</si>
  <si>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</si>
  <si>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</si>
  <si>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</si>
  <si>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</si>
  <si>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</si>
  <si>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</si>
  <si>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</si>
  <si>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</si>
  <si>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</si>
  <si>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</si>
  <si>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</si>
  <si>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</si>
  <si>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</si>
  <si>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</si>
  <si>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</si>
  <si>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</si>
  <si>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</si>
  <si>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</si>
  <si>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</si>
  <si>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</si>
  <si>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</si>
  <si>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</si>
  <si>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</si>
  <si>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</si>
  <si>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</si>
  <si>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</si>
  <si>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</si>
  <si>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</si>
  <si>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</si>
  <si>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</si>
  <si>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</si>
  <si>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</si>
  <si>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</si>
  <si>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</si>
  <si>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</si>
  <si>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</si>
  <si>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</si>
  <si>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</si>
  <si>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</si>
  <si>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</si>
  <si>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</si>
  <si>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</si>
  <si>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</si>
  <si>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</si>
  <si>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</si>
  <si>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</si>
  <si>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</si>
  <si>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</si>
  <si>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</si>
  <si>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</si>
  <si>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</si>
  <si>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</si>
  <si>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</si>
  <si>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</si>
  <si>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</si>
  <si>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</si>
  <si>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</si>
  <si>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</si>
  <si>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</si>
  <si>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</si>
  <si>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</si>
  <si>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</si>
  <si>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</si>
  <si>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</si>
  <si>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</si>
  <si>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</si>
  <si>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</si>
  <si>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</si>
  <si>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</si>
  <si>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</si>
  <si>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</si>
  <si>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</si>
  <si>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</si>
  <si>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</si>
  <si>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</si>
  <si>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</si>
  <si>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</si>
  <si>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</si>
  <si>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</si>
  <si>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</si>
  <si>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</si>
  <si>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</si>
  <si>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</si>
  <si>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</si>
  <si>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</si>
  <si>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</si>
  <si>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</si>
  <si>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</si>
  <si>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</si>
  <si>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</si>
  <si>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</si>
  <si>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</si>
  <si>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</si>
  <si>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</si>
  <si>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</si>
  <si>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</si>
  <si>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</si>
  <si>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</si>
  <si>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</si>
  <si>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</si>
  <si>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</si>
  <si>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</si>
  <si>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</si>
  <si>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</si>
  <si>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</si>
  <si>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</si>
  <si>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</si>
  <si>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</si>
  <si>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</si>
  <si>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</si>
  <si>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</si>
  <si>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</si>
  <si>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</si>
  <si>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</si>
  <si>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</si>
  <si>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</si>
  <si>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</si>
  <si>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</si>
  <si>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</si>
  <si>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</si>
  <si>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</si>
  <si>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</si>
  <si>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</si>
  <si>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</si>
  <si>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</si>
  <si>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</si>
  <si>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</si>
  <si>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</si>
  <si>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</si>
  <si>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</si>
  <si>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</si>
  <si>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</si>
  <si>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</si>
  <si>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</si>
  <si>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</si>
  <si>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</si>
  <si>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</si>
  <si>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</si>
  <si>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</si>
  <si>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</si>
  <si>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</si>
  <si>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</si>
  <si>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</si>
  <si>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</si>
  <si>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</si>
  <si>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</si>
  <si>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</si>
  <si>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</si>
  <si>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</si>
  <si>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</si>
  <si>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</si>
  <si>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</si>
  <si>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</si>
  <si>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</si>
  <si>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</si>
  <si>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</si>
  <si>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</si>
  <si>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</si>
  <si>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</si>
  <si>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</si>
  <si>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</si>
  <si>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</si>
  <si>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</si>
  <si>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</si>
  <si>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</si>
  <si>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</si>
  <si>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</si>
  <si>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</si>
  <si>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</si>
  <si>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</si>
  <si>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</si>
  <si>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</si>
  <si>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</si>
  <si>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</si>
  <si>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</si>
  <si>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</si>
  <si>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</si>
  <si>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</si>
  <si>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</si>
  <si>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</si>
  <si>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</si>
  <si>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</si>
  <si>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</si>
  <si>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</si>
  <si>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</si>
  <si>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</si>
  <si>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</si>
  <si>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</si>
  <si>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</si>
  <si>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</si>
  <si>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</si>
  <si>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</si>
  <si>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</si>
  <si>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</si>
  <si>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</si>
  <si>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</si>
  <si>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</si>
  <si>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</si>
  <si>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</si>
  <si>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</si>
  <si>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</si>
  <si>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</si>
  <si>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</si>
  <si>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</si>
  <si>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</si>
  <si>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</si>
  <si>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</si>
  <si>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</si>
  <si>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</si>
  <si>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</si>
  <si>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</si>
  <si>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</si>
  <si>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</si>
  <si>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</si>
  <si>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</si>
  <si>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</si>
  <si>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</si>
  <si>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</si>
  <si>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</si>
  <si>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</si>
  <si>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</si>
  <si>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</si>
  <si>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</si>
  <si>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</si>
  <si>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</si>
  <si>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</si>
  <si>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</si>
  <si>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</si>
  <si>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</si>
  <si>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</si>
  <si>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</si>
  <si>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</si>
  <si>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</si>
  <si>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</si>
  <si>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</si>
  <si>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</si>
  <si>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</si>
  <si>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</si>
  <si>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</si>
  <si>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</si>
  <si>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</si>
  <si>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</si>
  <si>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</si>
  <si>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</si>
  <si>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</si>
  <si>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</si>
  <si>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</si>
  <si>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</si>
  <si>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</si>
  <si>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</si>
  <si>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</si>
  <si>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</si>
  <si>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</si>
  <si>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</si>
  <si>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</si>
  <si>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</si>
  <si>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</si>
  <si>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</si>
  <si>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</si>
  <si>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</si>
  <si>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</si>
  <si>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</si>
  <si>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</si>
  <si>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</si>
  <si>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</si>
  <si>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</si>
  <si>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</si>
  <si>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</si>
  <si>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</si>
  <si>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</si>
  <si>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</si>
  <si>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</si>
  <si>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</si>
  <si>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</si>
  <si>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</si>
  <si>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</si>
  <si>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</si>
  <si>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</si>
  <si>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</si>
  <si>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</si>
  <si>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</si>
  <si>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</si>
  <si>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</si>
  <si>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</si>
  <si>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</si>
  <si>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</si>
  <si>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</si>
  <si>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</si>
  <si>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</si>
  <si>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</si>
  <si>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</si>
  <si>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</si>
  <si>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</si>
  <si>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</si>
  <si>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</si>
  <si>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</si>
  <si>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</si>
  <si>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</si>
  <si>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</si>
  <si>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</si>
  <si>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</si>
  <si>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</si>
  <si>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</si>
  <si>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</si>
  <si>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</si>
  <si>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</si>
  <si>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</si>
  <si>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</si>
  <si>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</si>
  <si>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</si>
  <si>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</si>
  <si>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</si>
  <si>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</si>
  <si>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</si>
  <si>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</si>
  <si>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</si>
  <si>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</si>
  <si>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</si>
  <si>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</si>
  <si>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</si>
  <si>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</si>
  <si>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</si>
  <si>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</si>
  <si>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</si>
  <si>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</si>
  <si>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</si>
  <si>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</si>
  <si>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</si>
  <si>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</si>
  <si>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</si>
  <si>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</si>
  <si>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</si>
  <si>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</si>
  <si>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</si>
  <si>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</si>
  <si>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</si>
  <si>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</si>
  <si>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</si>
  <si>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</si>
  <si>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</si>
  <si>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</si>
  <si>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</si>
  <si>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</si>
  <si>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</si>
  <si>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</si>
  <si>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</si>
  <si>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</si>
  <si>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</si>
  <si>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</si>
  <si>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</si>
  <si>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</si>
  <si>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</si>
  <si>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</si>
  <si>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</si>
  <si>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</si>
  <si>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</si>
  <si>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</si>
  <si>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</si>
  <si>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</si>
  <si>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</si>
  <si>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</si>
  <si>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</si>
  <si>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</si>
  <si>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</si>
  <si>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</si>
  <si>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</si>
  <si>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</si>
  <si>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</si>
  <si>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</si>
  <si>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</si>
  <si>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</si>
  <si>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</si>
  <si>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</si>
  <si>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</si>
  <si>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</si>
  <si>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</si>
  <si>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</si>
  <si>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</si>
  <si>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</si>
  <si>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</si>
  <si>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</si>
  <si>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</si>
  <si>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</si>
  <si>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</si>
  <si>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</si>
  <si>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</si>
  <si>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</si>
  <si>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</si>
  <si>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</si>
  <si>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</si>
  <si>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</si>
  <si>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</si>
  <si>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</si>
  <si>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</si>
  <si>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</si>
  <si>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</si>
  <si>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</si>
  <si>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</si>
  <si>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</si>
  <si>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</si>
  <si>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</si>
  <si>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</si>
  <si>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</si>
  <si>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</si>
  <si>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</si>
  <si>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</si>
  <si>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</si>
  <si>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</si>
  <si>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</si>
  <si>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</si>
  <si>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</si>
  <si>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</si>
  <si>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</si>
  <si>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</si>
  <si>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</si>
  <si>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</si>
  <si>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</si>
  <si>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</si>
  <si>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</si>
  <si>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</si>
  <si>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</si>
  <si>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</si>
  <si>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</si>
  <si>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</si>
  <si>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</si>
  <si>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</si>
  <si>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</si>
  <si>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</si>
  <si>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</si>
  <si>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</si>
  <si>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</si>
  <si>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</si>
  <si>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</si>
  <si>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</si>
  <si>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</si>
  <si>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</si>
  <si>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</si>
  <si>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</si>
  <si>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</si>
  <si>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</si>
  <si>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</si>
  <si>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</si>
  <si>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</si>
  <si>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</si>
  <si>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</si>
  <si>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</si>
  <si>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</si>
  <si>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</si>
  <si>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</si>
  <si>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</si>
  <si>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</si>
  <si>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</si>
  <si>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</si>
  <si>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</si>
  <si>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</si>
  <si>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</si>
  <si>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</si>
  <si>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</si>
  <si>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</si>
  <si>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</si>
  <si>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</si>
  <si>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</si>
  <si>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</si>
  <si>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</si>
  <si>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</si>
  <si>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</si>
  <si>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</si>
  <si>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</si>
  <si>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</si>
  <si>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</si>
  <si>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</si>
  <si>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</si>
  <si>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</si>
  <si>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</si>
  <si>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</si>
  <si>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</si>
  <si>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</si>
  <si>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</si>
  <si>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</si>
  <si>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</si>
  <si>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</si>
  <si>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</si>
  <si>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</si>
  <si>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</si>
  <si>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</si>
  <si>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</si>
  <si>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</si>
  <si>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</si>
  <si>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</si>
  <si>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</si>
  <si>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</si>
  <si>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</si>
  <si>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</si>
  <si>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</si>
  <si>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</si>
  <si>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</si>
  <si>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</si>
  <si>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</si>
  <si>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</si>
  <si>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</si>
  <si>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</si>
  <si>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</si>
  <si>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</si>
  <si>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</si>
  <si>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</si>
  <si>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</si>
  <si>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</si>
  <si>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</si>
  <si>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</si>
  <si>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</si>
  <si>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</si>
  <si>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</si>
  <si>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</si>
  <si>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</si>
  <si>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</si>
  <si>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</si>
  <si>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</si>
  <si>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</si>
  <si>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</si>
  <si>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</si>
  <si>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</si>
  <si>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</si>
  <si>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</si>
  <si>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</si>
  <si>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</si>
  <si>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</si>
  <si>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</si>
  <si>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</si>
  <si>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</si>
  <si>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</si>
  <si>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</si>
  <si>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</si>
  <si>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</si>
  <si>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</si>
  <si>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</si>
  <si>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</si>
  <si>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</si>
  <si>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</si>
  <si>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</si>
  <si>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</si>
  <si>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</si>
  <si>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</si>
  <si>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</si>
  <si>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</si>
  <si>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</si>
  <si>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</si>
  <si>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</si>
  <si>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</si>
  <si>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</si>
  <si>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</si>
  <si>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</si>
  <si>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</si>
  <si>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</si>
  <si>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</si>
  <si>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</si>
  <si>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</si>
  <si>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</si>
  <si>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</si>
  <si>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</si>
  <si>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</si>
  <si>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</si>
  <si>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</si>
  <si>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</si>
  <si>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</si>
  <si>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</si>
  <si>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</si>
  <si>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</si>
  <si>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</si>
  <si>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</si>
  <si>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</si>
  <si>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</si>
  <si>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</si>
  <si>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</si>
  <si>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</si>
  <si>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</si>
  <si>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</si>
  <si>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</si>
  <si>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</si>
  <si>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</si>
  <si>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</si>
  <si>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</si>
  <si>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</si>
  <si>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</si>
  <si>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</si>
  <si>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</si>
  <si>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</si>
  <si>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</si>
  <si>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</si>
  <si>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</si>
  <si>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</si>
  <si>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</si>
  <si>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</si>
  <si>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</si>
  <si>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</si>
  <si>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</si>
  <si>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</si>
  <si>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</si>
  <si>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</si>
  <si>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</si>
  <si>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</si>
  <si>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</si>
  <si>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</si>
  <si>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</si>
  <si>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</si>
  <si>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</si>
  <si>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</si>
  <si>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</si>
  <si>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</si>
  <si>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</si>
  <si>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</si>
  <si>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</si>
  <si>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</si>
  <si>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</si>
  <si>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</si>
  <si>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</si>
  <si>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</si>
  <si>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</si>
  <si>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</si>
  <si>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</si>
  <si>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</si>
  <si>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</si>
  <si>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</si>
  <si>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</si>
  <si>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</si>
  <si>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</si>
  <si>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</si>
  <si>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</si>
  <si>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</si>
  <si>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</si>
  <si>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</si>
  <si>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</si>
  <si>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</si>
  <si>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</si>
  <si>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</si>
  <si>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</si>
  <si>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</si>
  <si>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</si>
  <si>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</si>
  <si>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</si>
  <si>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</si>
  <si>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</si>
  <si>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</si>
  <si>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</si>
  <si>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</si>
  <si>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</si>
  <si>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</si>
  <si>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</si>
  <si>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</si>
  <si>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</si>
  <si>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</si>
  <si>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</si>
  <si>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</si>
  <si>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</si>
  <si>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</si>
  <si>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</si>
  <si>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</si>
  <si>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</si>
  <si>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</si>
  <si>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</si>
  <si>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</si>
  <si>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</si>
  <si>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</si>
  <si>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</si>
  <si>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</si>
  <si>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</si>
  <si>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</si>
  <si>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</si>
  <si>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</si>
  <si>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</si>
  <si>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</si>
  <si>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</si>
  <si>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</si>
  <si>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</si>
  <si>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</si>
  <si>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</si>
  <si>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</si>
  <si>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</si>
  <si>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</si>
  <si>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</si>
  <si>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</si>
  <si>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</si>
  <si>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</si>
  <si>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</si>
  <si>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</si>
  <si>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</si>
  <si>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</si>
  <si>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</si>
  <si>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</si>
  <si>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</si>
  <si>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</si>
  <si>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</si>
  <si>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</si>
  <si>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</si>
  <si>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</si>
  <si>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</si>
  <si>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</si>
  <si>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</si>
  <si>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</si>
  <si>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</si>
  <si>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</si>
  <si>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</si>
  <si>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</si>
  <si>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</si>
  <si>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</si>
  <si>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</si>
  <si>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</si>
  <si>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</si>
  <si>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</si>
  <si>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</si>
  <si>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</si>
  <si>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</si>
  <si>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</si>
  <si>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</si>
  <si>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</si>
  <si>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</si>
  <si>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</si>
  <si>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</si>
  <si>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</si>
  <si>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</si>
  <si>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</si>
  <si>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</si>
  <si>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</si>
  <si>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</si>
  <si>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</si>
  <si>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</si>
  <si>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</si>
  <si>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</si>
  <si>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</si>
  <si>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</si>
  <si>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</si>
  <si>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</si>
  <si>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</si>
  <si>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</si>
  <si>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</si>
  <si>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</si>
  <si>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</si>
  <si>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</si>
  <si>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</si>
  <si>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</si>
  <si>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</si>
  <si>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</si>
  <si>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</si>
  <si>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</si>
  <si>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</si>
  <si>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</si>
  <si>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</si>
  <si>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</si>
  <si>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</si>
  <si>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</si>
  <si>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</si>
  <si>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</si>
  <si>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</si>
  <si>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</si>
  <si>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</si>
  <si>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</si>
  <si>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</si>
  <si>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</si>
  <si>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</si>
  <si>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</si>
  <si>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</si>
  <si>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</si>
  <si>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</si>
  <si>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</si>
  <si>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</si>
  <si>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</si>
  <si>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</si>
  <si>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</si>
  <si>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</si>
  <si>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</si>
  <si>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</si>
  <si>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</si>
  <si>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</si>
  <si>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</si>
  <si>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</si>
  <si>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</si>
  <si>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</si>
  <si>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</si>
  <si>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</si>
  <si>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</si>
  <si>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</si>
  <si>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</si>
  <si>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</si>
  <si>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</si>
  <si>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</si>
  <si>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</si>
  <si>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</si>
  <si>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</si>
  <si>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</si>
  <si>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</si>
  <si>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</si>
  <si>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</si>
  <si>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</si>
  <si>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</si>
  <si>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</si>
  <si>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</si>
  <si>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</si>
  <si>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</si>
  <si>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</si>
  <si>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</si>
  <si>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</si>
  <si>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</si>
  <si>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</si>
  <si>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</si>
  <si>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</si>
  <si>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</si>
  <si>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</si>
  <si>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</si>
  <si>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</si>
  <si>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</si>
  <si>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</si>
  <si>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</si>
  <si>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</si>
  <si>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</si>
  <si>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</si>
  <si>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</si>
  <si>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</si>
  <si>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</si>
  <si>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</si>
  <si>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</si>
  <si>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</si>
  <si>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</si>
  <si>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</si>
  <si>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</si>
  <si>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</si>
  <si>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</si>
  <si>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</si>
  <si>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</si>
  <si>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</si>
  <si>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</si>
  <si>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</si>
  <si>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</si>
  <si>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</si>
  <si>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</si>
  <si>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</si>
  <si>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</si>
  <si>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</si>
  <si>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</si>
  <si>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</si>
  <si>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</si>
  <si>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</si>
  <si>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</si>
  <si>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</si>
  <si>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</si>
  <si>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</si>
  <si>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</si>
  <si>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</si>
  <si>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</si>
  <si>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</si>
  <si>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</si>
  <si>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</si>
  <si>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</si>
  <si>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</si>
  <si>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</si>
  <si>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</si>
  <si>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</si>
  <si>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</si>
  <si>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</si>
  <si>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</si>
  <si>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</si>
  <si>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</si>
  <si>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</si>
  <si>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</si>
  <si>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</si>
  <si>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</si>
  <si>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</si>
  <si>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</si>
  <si>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</si>
  <si>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</si>
  <si>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</si>
  <si>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</si>
  <si>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</si>
  <si>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</si>
  <si>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</si>
  <si>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</si>
  <si>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</si>
  <si>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</si>
  <si>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</si>
  <si>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</si>
  <si>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</si>
  <si>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</si>
  <si>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</si>
  <si>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</si>
  <si>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</si>
  <si>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</si>
  <si>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</si>
  <si>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</si>
  <si>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</si>
  <si>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</si>
  <si>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</si>
  <si>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</si>
  <si>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</si>
  <si>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</si>
  <si>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</si>
  <si>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</si>
  <si>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</si>
  <si>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</si>
  <si>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</si>
  <si>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</si>
  <si>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</si>
  <si>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</si>
  <si>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</si>
  <si>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</si>
  <si>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</si>
  <si>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</si>
  <si>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</si>
  <si>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</si>
  <si>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</si>
  <si>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</si>
  <si>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</si>
  <si>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</si>
  <si>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</si>
  <si>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</si>
  <si>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</si>
  <si>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</si>
  <si>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</si>
  <si>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</si>
  <si>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</si>
  <si>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</si>
  <si>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</si>
  <si>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</si>
  <si>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</si>
  <si>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</si>
  <si>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</si>
  <si>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</si>
  <si>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</si>
  <si>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</si>
  <si>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</si>
  <si>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</si>
  <si>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</si>
  <si>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</si>
  <si>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</si>
  <si>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</si>
  <si>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</si>
  <si>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</si>
  <si>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</si>
  <si>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</si>
  <si>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</si>
  <si>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</si>
  <si>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</si>
  <si>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</si>
  <si>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</si>
  <si>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</si>
  <si>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</si>
  <si>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</si>
  <si>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</si>
  <si>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</si>
  <si>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</si>
  <si>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</si>
  <si>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</si>
  <si>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</si>
  <si>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</si>
  <si>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</si>
  <si>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</si>
  <si>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</si>
  <si>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</si>
  <si>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</si>
  <si>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</si>
  <si>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</si>
  <si>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</si>
  <si>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</si>
  <si>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</si>
  <si>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</si>
  <si>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</si>
  <si>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</si>
  <si>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</si>
  <si>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</si>
  <si>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</si>
  <si>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</si>
  <si>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</si>
  <si>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</si>
  <si>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</si>
  <si>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</si>
  <si>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</si>
  <si>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</si>
  <si>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</si>
  <si>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</si>
  <si>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</si>
  <si>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</si>
  <si>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</si>
  <si>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</si>
  <si>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</si>
  <si>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</si>
  <si>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</si>
  <si>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</si>
  <si>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</si>
  <si>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</si>
  <si>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</si>
  <si>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</si>
  <si>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</si>
  <si>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</si>
  <si>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</si>
  <si>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</si>
  <si>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</si>
  <si>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</si>
  <si>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</si>
  <si>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</si>
  <si>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</si>
  <si>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</si>
  <si>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</si>
  <si>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</si>
  <si>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</si>
  <si>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</si>
  <si>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</si>
  <si>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</si>
  <si>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</si>
  <si>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</si>
  <si>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</si>
  <si>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</si>
  <si>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</si>
  <si>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</si>
  <si>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</si>
  <si>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</si>
  <si>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</si>
  <si>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</si>
  <si>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</si>
  <si>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</si>
  <si>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</si>
  <si>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</si>
  <si>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</si>
  <si>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</si>
  <si>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</si>
  <si>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</si>
  <si>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</si>
  <si>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</si>
  <si>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</si>
  <si>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</si>
  <si>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</si>
  <si>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</si>
  <si>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</si>
  <si>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</si>
  <si>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</si>
  <si>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</si>
  <si>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</si>
  <si>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</si>
  <si>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</si>
  <si>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</si>
  <si>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</si>
  <si>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</si>
  <si>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</si>
  <si>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</si>
  <si>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</si>
  <si>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</si>
  <si>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</si>
  <si>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</si>
  <si>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</si>
  <si>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</si>
  <si>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</si>
  <si>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</si>
  <si>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</si>
  <si>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</si>
  <si>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</si>
  <si>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</si>
  <si>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</si>
  <si>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</si>
  <si>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</si>
  <si>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</si>
  <si>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</si>
  <si>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</si>
  <si>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</si>
  <si>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</si>
  <si>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</si>
  <si>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</si>
  <si>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</si>
  <si>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</si>
  <si>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</si>
  <si>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</si>
  <si>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</si>
  <si>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</si>
  <si>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</si>
  <si>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</si>
  <si>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</si>
  <si>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</si>
  <si>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</si>
  <si>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</si>
  <si>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</si>
  <si>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</si>
  <si>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</si>
  <si>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</si>
  <si>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</si>
  <si>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</si>
  <si>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</si>
  <si>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</si>
  <si>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</si>
  <si>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</si>
  <si>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</si>
  <si>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</si>
  <si>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</si>
  <si>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</si>
  <si>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</si>
  <si>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</si>
  <si>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</si>
  <si>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</si>
  <si>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</si>
  <si>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</si>
  <si>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</si>
  <si>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</si>
  <si>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</si>
  <si>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</si>
  <si>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</si>
  <si>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</si>
  <si>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</si>
  <si>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</si>
  <si>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</si>
  <si>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</si>
  <si>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</si>
  <si>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</si>
  <si>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</si>
  <si>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</si>
  <si>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</si>
  <si>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</si>
  <si>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</si>
  <si>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</si>
  <si>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</si>
  <si>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</si>
  <si>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</si>
  <si>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</si>
  <si>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</si>
  <si>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</si>
  <si>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</si>
  <si>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</si>
  <si>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</si>
  <si>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</si>
  <si>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</si>
  <si>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</si>
  <si>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</si>
  <si>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</si>
  <si>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</si>
  <si>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</si>
  <si>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</si>
  <si>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</si>
  <si>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</si>
  <si>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</si>
  <si>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</si>
  <si>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</si>
  <si>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</si>
  <si>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</si>
  <si>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</si>
  <si>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</si>
  <si>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</si>
  <si>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</si>
  <si>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</si>
  <si>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</si>
  <si>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</si>
  <si>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</si>
  <si>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</si>
  <si>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</si>
  <si>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</si>
  <si>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</si>
  <si>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</si>
  <si>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</si>
  <si>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</si>
  <si>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</si>
  <si>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</si>
  <si>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</si>
  <si>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</si>
  <si>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</si>
  <si>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</si>
  <si>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</si>
  <si>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</si>
  <si>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</si>
  <si>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</si>
  <si>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</si>
  <si>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</si>
  <si>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</si>
  <si>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</si>
  <si>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</si>
  <si>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</si>
  <si>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</si>
  <si>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</si>
  <si>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</si>
  <si>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</si>
  <si>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</si>
  <si>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</si>
  <si>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</si>
  <si>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</si>
  <si>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</si>
  <si>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</si>
  <si>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</si>
  <si>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</si>
  <si>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</si>
  <si>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</si>
  <si>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</si>
  <si>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</si>
  <si>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</si>
  <si>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</si>
  <si>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</si>
  <si>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</si>
  <si>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</si>
  <si>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</si>
  <si>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</si>
  <si>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</si>
  <si>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</si>
  <si>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</si>
  <si>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</si>
  <si>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</si>
  <si>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</si>
  <si>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</si>
  <si>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</si>
  <si>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</si>
  <si>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</si>
  <si>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</si>
  <si>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</si>
  <si>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</si>
  <si>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</si>
  <si>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</si>
  <si>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</si>
  <si>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</si>
  <si>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</si>
  <si>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</si>
  <si>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</si>
  <si>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</si>
  <si>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</si>
  <si>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</si>
  <si>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</si>
  <si>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</si>
  <si>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</si>
  <si>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</si>
  <si>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</si>
  <si>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</si>
  <si>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</si>
  <si>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</si>
  <si>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</si>
  <si>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</si>
  <si>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</si>
  <si>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</si>
  <si>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</si>
  <si>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</si>
  <si>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</si>
  <si>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</si>
  <si>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</si>
  <si>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</si>
  <si>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</si>
  <si>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</si>
  <si>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</si>
  <si>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</si>
  <si>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</si>
  <si>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</si>
  <si>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</si>
  <si>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</si>
  <si>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</si>
  <si>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</si>
  <si>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</si>
  <si>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</si>
  <si>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</si>
  <si>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</si>
  <si>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</si>
  <si>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</si>
  <si>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</si>
  <si>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</si>
  <si>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</si>
  <si>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</si>
  <si>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</si>
  <si>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</si>
  <si>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</si>
  <si>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</si>
  <si>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</si>
  <si>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</si>
  <si>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</si>
  <si>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</si>
  <si>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</si>
  <si>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</si>
  <si>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</si>
  <si>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</si>
  <si>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</si>
  <si>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</si>
  <si>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</si>
  <si>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</si>
  <si>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</si>
  <si>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</si>
  <si>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</si>
  <si>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</si>
  <si>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</si>
  <si>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</si>
  <si>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</si>
  <si>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</si>
  <si>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</si>
  <si>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</si>
  <si>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</si>
  <si>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</si>
  <si>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</si>
  <si>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</si>
  <si>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</si>
  <si>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</si>
  <si>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</si>
  <si>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</si>
  <si>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</si>
  <si>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</si>
  <si>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</si>
  <si>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</si>
  <si>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</si>
  <si>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</si>
  <si>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</si>
  <si>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</si>
  <si>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</si>
  <si>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</si>
  <si>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</si>
  <si>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</si>
  <si>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</si>
  <si>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</si>
  <si>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</si>
  <si>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</si>
  <si>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</si>
  <si>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</si>
  <si>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</si>
  <si>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</si>
  <si>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</si>
  <si>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</si>
  <si>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</si>
  <si>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</si>
  <si>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</si>
  <si>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</si>
  <si>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</si>
  <si>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</si>
  <si>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</si>
  <si>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</si>
  <si>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</si>
  <si>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</si>
  <si>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</si>
  <si>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</si>
  <si>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</si>
  <si>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</si>
  <si>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</si>
  <si>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</si>
  <si>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</si>
  <si>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</si>
  <si>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</si>
  <si>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</si>
  <si>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</si>
  <si>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</si>
  <si>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</si>
  <si>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</si>
  <si>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</si>
  <si>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</si>
  <si>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</si>
  <si>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</si>
  <si>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</si>
  <si>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</si>
  <si>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</si>
  <si>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</si>
  <si>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</si>
  <si>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</si>
  <si>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</si>
  <si>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</si>
  <si>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</si>
  <si>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</si>
  <si>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</si>
  <si>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</si>
  <si>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</si>
  <si>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</si>
  <si>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</si>
  <si>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</si>
  <si>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</si>
  <si>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</si>
  <si>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</si>
  <si>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</si>
  <si>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</si>
  <si>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</si>
  <si>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</si>
  <si>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</si>
  <si>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</si>
  <si>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</si>
  <si>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</si>
  <si>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</si>
  <si>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</si>
  <si>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</si>
  <si>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</si>
  <si>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</si>
  <si>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</si>
  <si>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</si>
  <si>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</si>
  <si>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</si>
  <si>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</si>
  <si>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</si>
  <si>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</si>
  <si>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</si>
  <si>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</si>
  <si>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</si>
  <si>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</si>
  <si>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</si>
  <si>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</si>
  <si>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</si>
  <si>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</si>
  <si>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</si>
  <si>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</si>
  <si>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</si>
  <si>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</si>
  <si>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</si>
  <si>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</si>
  <si>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</si>
  <si>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</si>
  <si>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</si>
  <si>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</si>
  <si>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</si>
  <si>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</si>
  <si>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</si>
  <si>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</si>
  <si>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</si>
  <si>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</si>
  <si>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</si>
  <si>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</si>
  <si>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</si>
  <si>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</si>
  <si>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</si>
  <si>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</si>
  <si>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</si>
  <si>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</si>
  <si>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</si>
  <si>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</si>
  <si>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</si>
  <si>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</si>
  <si>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</si>
  <si>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</si>
  <si>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</si>
  <si>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</si>
  <si>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</si>
  <si>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</si>
  <si>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</si>
  <si>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</si>
  <si>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</si>
  <si>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</si>
  <si>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</si>
  <si>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</si>
  <si>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</si>
  <si>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</si>
  <si>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</si>
  <si>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</si>
  <si>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</si>
  <si>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</si>
  <si>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</si>
  <si>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</si>
  <si>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</si>
  <si>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</si>
  <si>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</si>
  <si>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</si>
  <si>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</si>
  <si>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</si>
  <si>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</si>
  <si>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</si>
  <si>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</si>
  <si>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</si>
  <si>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</si>
  <si>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</si>
  <si>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</si>
  <si>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</si>
  <si>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</si>
  <si>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</si>
  <si>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</si>
  <si>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</si>
  <si>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</si>
  <si>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</si>
  <si>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</si>
  <si>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</si>
  <si>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</si>
  <si>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</si>
  <si>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</si>
  <si>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</si>
  <si>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</si>
  <si>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</si>
  <si>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</si>
  <si>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</si>
  <si>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</si>
  <si>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</si>
  <si>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</si>
  <si>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</si>
  <si>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</si>
  <si>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</si>
  <si>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</si>
  <si>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</si>
  <si>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</si>
  <si>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</si>
  <si>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</si>
  <si>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</si>
  <si>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</si>
  <si>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</si>
  <si>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</si>
  <si>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</si>
  <si>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</si>
  <si>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</si>
  <si>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</si>
  <si>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</si>
  <si>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</si>
  <si>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</si>
  <si>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</si>
  <si>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</si>
  <si>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</si>
  <si>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</si>
  <si>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</si>
  <si>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</si>
  <si>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</si>
  <si>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</si>
  <si>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</si>
  <si>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</si>
  <si>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</si>
  <si>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</si>
  <si>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</si>
  <si>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</si>
  <si>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</si>
  <si>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</si>
  <si>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</si>
  <si>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</si>
  <si>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</si>
  <si>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</si>
  <si>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</si>
  <si>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</si>
  <si>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</si>
  <si>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</si>
  <si>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</si>
  <si>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</si>
  <si>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</si>
  <si>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</si>
  <si>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</si>
  <si>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</si>
  <si>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</si>
  <si>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</si>
  <si>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</si>
  <si>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</si>
  <si>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</si>
  <si>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</si>
  <si>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</si>
  <si>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</si>
  <si>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</si>
  <si>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</si>
  <si>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</si>
  <si>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</si>
  <si>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</si>
  <si>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</si>
  <si>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</si>
  <si>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</si>
  <si>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</si>
  <si>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</si>
  <si>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</si>
  <si>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</si>
  <si>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</si>
  <si>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</si>
  <si>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</si>
  <si>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</si>
  <si>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</si>
  <si>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</si>
  <si>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</si>
  <si>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</si>
  <si>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</si>
  <si>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</si>
  <si>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</si>
  <si>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</si>
  <si>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</si>
  <si>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</si>
  <si>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</si>
  <si>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</si>
  <si>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</si>
  <si>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</si>
  <si>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</si>
  <si>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</si>
  <si>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</si>
  <si>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</si>
  <si>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</si>
  <si>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</si>
  <si>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</si>
  <si>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</si>
  <si>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</si>
  <si>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</si>
  <si>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</si>
  <si>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</si>
  <si>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</si>
  <si>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</si>
  <si>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</si>
  <si>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</si>
  <si>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</si>
  <si>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</si>
  <si>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</si>
  <si>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</si>
  <si>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</si>
  <si>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</si>
  <si>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</si>
  <si>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</si>
  <si>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</si>
  <si>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</si>
  <si>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</si>
  <si>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</si>
  <si>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</si>
  <si>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</si>
  <si>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</si>
  <si>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</si>
  <si>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</si>
  <si>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</si>
  <si>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</si>
  <si>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</si>
  <si>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</si>
  <si>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</si>
  <si>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</si>
  <si>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</si>
  <si>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</si>
  <si>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</si>
  <si>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</si>
  <si>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</si>
  <si>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</si>
  <si>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</si>
  <si>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</si>
  <si>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</si>
  <si>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</si>
  <si>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</si>
  <si>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</si>
  <si>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</si>
  <si>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</si>
  <si>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</si>
  <si>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</si>
  <si>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</si>
  <si>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</si>
  <si>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</si>
  <si>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</si>
  <si>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</si>
  <si>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</si>
  <si>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</si>
  <si>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</si>
  <si>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</si>
  <si>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</si>
  <si>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</si>
  <si>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</si>
  <si>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</si>
  <si>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</si>
  <si>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</si>
  <si>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</si>
  <si>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</si>
  <si>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</si>
  <si>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</si>
  <si>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</si>
  <si>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</si>
  <si>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</si>
  <si>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</si>
  <si>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</si>
  <si>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</si>
  <si>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</si>
  <si>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</si>
  <si>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</si>
  <si>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</si>
  <si>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</si>
  <si>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</si>
  <si>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</si>
  <si>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</si>
  <si>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</si>
  <si>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</si>
  <si>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</si>
  <si>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</si>
  <si>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</si>
  <si>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</si>
  <si>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</si>
  <si>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</si>
  <si>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</si>
  <si>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</si>
  <si>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</si>
  <si>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</si>
  <si>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</si>
  <si>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</si>
  <si>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</si>
  <si>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</si>
  <si>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</si>
  <si>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</si>
  <si>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</si>
  <si>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</si>
  <si>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</si>
  <si>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</si>
  <si>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</si>
  <si>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</si>
  <si>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</si>
  <si>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</si>
  <si>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</si>
  <si>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</si>
  <si>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</si>
  <si>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</si>
  <si>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</si>
  <si>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</si>
  <si>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</si>
  <si>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</si>
  <si>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</si>
  <si>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</si>
  <si>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</si>
  <si>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</si>
  <si>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</si>
  <si>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</si>
  <si>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</si>
  <si>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</si>
  <si>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</si>
  <si>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</si>
  <si>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</si>
  <si>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</si>
  <si>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</si>
  <si>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</si>
  <si>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</si>
  <si>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</si>
  <si>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</si>
  <si>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</si>
  <si>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</si>
  <si>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</si>
  <si>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</si>
  <si>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</si>
  <si>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</si>
  <si>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</si>
  <si>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</si>
  <si>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</si>
  <si>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</si>
  <si>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</si>
  <si>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</si>
  <si>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</si>
  <si>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</si>
  <si>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</si>
  <si>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</si>
  <si>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</si>
  <si>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</si>
  <si>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</si>
  <si>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</si>
  <si>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</si>
  <si>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</si>
  <si>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</si>
  <si>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</si>
  <si>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</si>
  <si>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</si>
  <si>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</si>
  <si>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</si>
  <si>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</si>
  <si>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</si>
  <si>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</si>
  <si>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</si>
  <si>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</si>
  <si>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</si>
  <si>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</si>
  <si>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</si>
  <si>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</si>
  <si>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</si>
  <si>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</si>
  <si>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</si>
  <si>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</si>
  <si>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</si>
  <si>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</si>
  <si>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</si>
  <si>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</si>
  <si>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</si>
  <si>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</si>
  <si>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</si>
  <si>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</si>
  <si>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</si>
  <si>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</si>
  <si>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</si>
  <si>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</si>
  <si>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</si>
  <si>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</si>
  <si>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</si>
  <si>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</si>
  <si>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</si>
  <si>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</si>
  <si>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</si>
  <si>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</si>
  <si>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</si>
  <si>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</si>
  <si>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</si>
  <si>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</si>
  <si>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</si>
  <si>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</si>
  <si>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</si>
  <si>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</si>
  <si>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</si>
  <si>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</si>
  <si>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</si>
  <si>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</si>
  <si>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</si>
  <si>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</si>
  <si>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</si>
  <si>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</si>
  <si>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</si>
  <si>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</si>
  <si>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</si>
  <si>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</si>
  <si>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</si>
  <si>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</si>
  <si>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</si>
  <si>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</si>
  <si>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</si>
  <si>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</si>
  <si>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</si>
  <si>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</si>
  <si>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</si>
  <si>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</si>
  <si>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</si>
  <si>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</si>
  <si>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</si>
  <si>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</si>
  <si>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</si>
  <si>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</si>
  <si>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</si>
  <si>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</si>
  <si>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</si>
  <si>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</si>
  <si>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</si>
  <si>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</si>
  <si>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</si>
  <si>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</si>
  <si>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</si>
  <si>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</si>
  <si>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</si>
  <si>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</si>
  <si>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</si>
  <si>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</si>
  <si>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</si>
  <si>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</si>
  <si>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</si>
  <si>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</si>
  <si>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</si>
  <si>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</si>
  <si>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</si>
  <si>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</si>
  <si>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</si>
  <si>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</si>
  <si>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</si>
  <si>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</si>
  <si>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</si>
  <si>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</si>
  <si>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</si>
  <si>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</si>
  <si>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</si>
  <si>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</si>
  <si>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</si>
  <si>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</si>
  <si>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</si>
  <si>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</si>
  <si>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</si>
  <si>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</si>
  <si>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</si>
  <si>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</si>
  <si>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</si>
  <si>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</si>
  <si>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</si>
  <si>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</si>
  <si>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</si>
  <si>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</si>
  <si>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</si>
  <si>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</si>
  <si>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</si>
  <si>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</si>
  <si>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</si>
  <si>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</si>
  <si>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</si>
  <si>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</si>
  <si>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</si>
  <si>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</si>
  <si>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</si>
  <si>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</si>
  <si>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</si>
  <si>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</si>
  <si>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</si>
  <si>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</si>
  <si>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</si>
  <si>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</si>
  <si>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</si>
  <si>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</si>
  <si>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</si>
  <si>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</si>
  <si>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</si>
  <si>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</si>
  <si>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</si>
  <si>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</si>
  <si>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</si>
  <si>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</si>
  <si>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</si>
  <si>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</si>
  <si>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</si>
  <si>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</si>
  <si>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</si>
  <si>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</si>
  <si>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</si>
  <si>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</si>
  <si>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</si>
  <si>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</si>
  <si>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</si>
  <si>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</si>
  <si>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</si>
  <si>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</si>
  <si>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</si>
  <si>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</si>
  <si>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</si>
  <si>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</si>
  <si>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</si>
  <si>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</si>
  <si>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</si>
  <si>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</si>
  <si>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</si>
  <si>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</si>
  <si>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</si>
  <si>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</si>
  <si>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</si>
  <si>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</si>
  <si>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</si>
  <si>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</si>
  <si>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</si>
  <si>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</si>
  <si>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</si>
  <si>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</si>
  <si>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</si>
  <si>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</si>
  <si>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</si>
  <si>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</si>
  <si>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</si>
  <si>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</si>
  <si>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</si>
  <si>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</si>
  <si>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</si>
  <si>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</si>
  <si>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</si>
  <si>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</si>
  <si>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</si>
  <si>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</si>
  <si>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</si>
  <si>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</si>
  <si>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</si>
  <si>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</si>
  <si>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</si>
  <si>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</si>
  <si>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</si>
  <si>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</si>
  <si>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</si>
  <si>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</si>
  <si>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</si>
  <si>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</si>
  <si>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</si>
  <si>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</si>
  <si>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</si>
  <si>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</si>
  <si>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</si>
  <si>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</si>
  <si>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</si>
  <si>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</si>
  <si>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</si>
  <si>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</si>
  <si>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</si>
  <si>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</si>
  <si>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</si>
  <si>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</si>
  <si>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</si>
  <si>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</si>
  <si>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</si>
  <si>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</si>
  <si>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</si>
  <si>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</si>
  <si>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</si>
  <si>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</si>
  <si>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</si>
  <si>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</si>
  <si>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</si>
  <si>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</si>
  <si>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</si>
  <si>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</si>
  <si>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</si>
  <si>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</si>
  <si>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</si>
  <si>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</si>
  <si>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</si>
  <si>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</si>
  <si>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</si>
  <si>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</si>
  <si>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</si>
  <si>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</si>
  <si>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</si>
  <si>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</si>
  <si>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</si>
  <si>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</si>
  <si>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</si>
  <si>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</si>
  <si>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</si>
  <si>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</si>
  <si>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</si>
  <si>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</si>
  <si>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</si>
  <si>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</si>
  <si>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</si>
  <si>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</si>
  <si>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</si>
  <si>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</si>
  <si>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</si>
  <si>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</si>
  <si>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</si>
  <si>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</si>
  <si>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</si>
  <si>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</si>
  <si>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</si>
  <si>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</si>
  <si>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</si>
  <si>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</si>
  <si>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</si>
  <si>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</si>
  <si>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</si>
  <si>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</si>
  <si>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</si>
  <si>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</si>
  <si>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</si>
  <si>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</si>
  <si>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</si>
  <si>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</si>
  <si>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</si>
  <si>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</si>
  <si>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</si>
  <si>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</si>
  <si>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</si>
  <si>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</si>
  <si>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</si>
  <si>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</si>
  <si>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</si>
  <si>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</si>
  <si>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</si>
  <si>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</si>
  <si>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</si>
  <si>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</si>
  <si>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</si>
  <si>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</si>
  <si>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</si>
  <si>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</si>
  <si>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</si>
  <si>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</si>
  <si>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</si>
  <si>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</si>
  <si>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</si>
  <si>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</si>
  <si>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</si>
  <si>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</si>
  <si>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</si>
  <si>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</si>
  <si>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</si>
  <si>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</si>
  <si>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</si>
  <si>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</si>
  <si>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</si>
  <si>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</si>
  <si>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</si>
  <si>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</si>
  <si>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</si>
  <si>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</si>
  <si>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</si>
  <si>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</si>
  <si>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</si>
  <si>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</si>
  <si>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</si>
  <si>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</si>
  <si>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</si>
  <si>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</si>
  <si>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</si>
  <si>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</si>
  <si>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</si>
  <si>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</si>
  <si>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</si>
  <si>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</si>
  <si>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</si>
  <si>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</si>
  <si>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</si>
  <si>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</si>
  <si>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</si>
  <si>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</si>
  <si>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</si>
  <si>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</si>
  <si>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</si>
  <si>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</si>
  <si>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</si>
  <si>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</si>
  <si>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</si>
  <si>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</si>
  <si>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</si>
  <si>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</si>
  <si>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</si>
  <si>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</si>
  <si>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</si>
  <si>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</si>
  <si>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</si>
  <si>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</si>
  <si>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</si>
  <si>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</si>
  <si>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</si>
  <si>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</si>
  <si>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</si>
  <si>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</si>
  <si>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</si>
  <si>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</si>
  <si>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</si>
  <si>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</si>
  <si>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</si>
  <si>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</si>
  <si>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</si>
  <si>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</si>
  <si>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</si>
  <si>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</si>
  <si>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</si>
  <si>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</si>
  <si>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</si>
  <si>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</si>
  <si>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</si>
  <si>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</si>
  <si>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</si>
  <si>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</si>
  <si>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</si>
  <si>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</si>
  <si>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</si>
  <si>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</si>
  <si>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</si>
  <si>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</si>
  <si>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</si>
  <si>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</si>
  <si>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</si>
  <si>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</si>
  <si>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</si>
  <si>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</si>
  <si>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</si>
  <si>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</si>
  <si>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</si>
  <si>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</si>
  <si>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</si>
  <si>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</si>
  <si>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</si>
  <si>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</si>
  <si>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</si>
  <si>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</si>
  <si>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</si>
  <si>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</si>
  <si>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</si>
  <si>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</si>
  <si>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</si>
  <si>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</si>
  <si>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</si>
  <si>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</si>
  <si>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</si>
  <si>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</si>
  <si>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</si>
  <si>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</si>
  <si>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</si>
  <si>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</si>
  <si>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</si>
  <si>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</si>
  <si>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</si>
  <si>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</si>
  <si>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</si>
  <si>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</si>
  <si>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</si>
  <si>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</si>
  <si>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</si>
  <si>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</si>
  <si>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</si>
  <si>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</si>
  <si>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</si>
  <si>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</si>
  <si>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</si>
  <si>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</si>
  <si>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</si>
  <si>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</si>
  <si>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</si>
  <si>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</si>
  <si>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</si>
  <si>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</si>
  <si>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</si>
  <si>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</si>
  <si>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</si>
  <si>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</si>
  <si>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</si>
  <si>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</si>
  <si>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</si>
  <si>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</si>
  <si>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</si>
  <si>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</si>
  <si>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</si>
  <si>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</si>
  <si>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</si>
  <si>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</si>
  <si>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</si>
  <si>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</si>
  <si>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</si>
  <si>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</si>
  <si>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</si>
  <si>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</si>
  <si>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</si>
  <si>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</si>
  <si>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</si>
  <si>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</si>
  <si>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</si>
  <si>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</si>
  <si>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</si>
  <si>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</si>
  <si>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</si>
  <si>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</si>
  <si>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</si>
  <si>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</si>
  <si>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</si>
  <si>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</si>
  <si>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</si>
  <si>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</si>
  <si>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</si>
  <si>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</si>
  <si>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</si>
  <si>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</si>
  <si>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</si>
  <si>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</si>
  <si>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</si>
  <si>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</si>
  <si>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</si>
  <si>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</si>
  <si>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</si>
  <si>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</si>
  <si>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</si>
  <si>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</si>
  <si>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</si>
  <si>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</si>
  <si>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</si>
  <si>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</si>
  <si>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</si>
  <si>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</si>
  <si>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</si>
  <si>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</si>
  <si>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</si>
  <si>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</si>
  <si>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</si>
  <si>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</si>
  <si>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</si>
  <si>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</si>
  <si>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</si>
  <si>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</si>
  <si>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</si>
  <si>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</si>
  <si>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</si>
  <si>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</si>
  <si>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</si>
  <si>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</si>
  <si>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</si>
  <si>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</si>
  <si>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</si>
  <si>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</si>
  <si>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</si>
  <si>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</si>
  <si>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</si>
  <si>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</si>
  <si>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</si>
  <si>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</si>
  <si>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</si>
  <si>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</si>
  <si>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</si>
  <si>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</si>
  <si>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</si>
  <si>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</si>
  <si>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</si>
  <si>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</si>
  <si>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</si>
  <si>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</si>
  <si>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</si>
  <si>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</si>
  <si>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</si>
  <si>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</si>
  <si>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</si>
  <si>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</si>
  <si>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</si>
  <si>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</si>
  <si>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</si>
  <si>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</si>
  <si>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</si>
  <si>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</si>
  <si>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</si>
  <si>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</si>
  <si>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</si>
  <si>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</si>
  <si>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</si>
  <si>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</si>
  <si>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</si>
  <si>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</si>
  <si>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</si>
  <si>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</si>
  <si>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</si>
  <si>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</si>
  <si>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</si>
  <si>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</si>
  <si>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</si>
  <si>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</si>
  <si>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</si>
  <si>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</si>
  <si>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</si>
  <si>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</si>
  <si>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</si>
  <si>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</si>
  <si>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</si>
  <si>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</si>
  <si>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</si>
  <si>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</si>
  <si>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</si>
  <si>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</si>
  <si>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</si>
  <si>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</si>
  <si>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</si>
  <si>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</si>
  <si>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</si>
  <si>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</si>
  <si>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</si>
  <si>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</si>
  <si>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</si>
  <si>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</si>
  <si>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</si>
  <si>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</si>
  <si>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</si>
  <si>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</si>
  <si>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</si>
  <si>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</si>
  <si>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</si>
  <si>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</si>
  <si>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</si>
  <si>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</si>
  <si>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</si>
  <si>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</si>
  <si>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</si>
  <si>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</si>
  <si>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</si>
  <si>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</si>
  <si>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</si>
  <si>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</si>
  <si>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</si>
  <si>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</si>
  <si>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</si>
  <si>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</si>
  <si>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</si>
  <si>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</si>
  <si>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</si>
  <si>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</si>
  <si>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</si>
  <si>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</si>
  <si>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</si>
  <si>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</si>
  <si>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</si>
  <si>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</si>
  <si>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</si>
  <si>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</si>
  <si>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</si>
  <si>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</si>
  <si>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</si>
  <si>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</si>
  <si>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</si>
  <si>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</si>
  <si>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</si>
  <si>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</si>
  <si>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</si>
  <si>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</si>
  <si>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</si>
  <si>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</si>
  <si>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</si>
  <si>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</si>
  <si>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</si>
  <si>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</si>
  <si>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</si>
  <si>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</si>
  <si>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</si>
  <si>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</si>
  <si>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</si>
  <si>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</si>
  <si>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</si>
  <si>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</si>
  <si>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</si>
  <si>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</si>
  <si>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</si>
  <si>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</si>
  <si>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</si>
  <si>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</si>
  <si>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</si>
  <si>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</si>
  <si>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</si>
  <si>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</si>
  <si>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</si>
  <si>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</si>
  <si>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</si>
  <si>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</si>
  <si>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</si>
  <si>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</si>
  <si>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</si>
  <si>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</si>
  <si>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</si>
  <si>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</si>
  <si>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</si>
  <si>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</si>
  <si>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</si>
  <si>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</si>
  <si>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</si>
  <si>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</si>
  <si>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</si>
  <si>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</si>
  <si>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</si>
  <si>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</si>
  <si>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</si>
  <si>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</si>
  <si>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</si>
  <si>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</si>
  <si>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</si>
  <si>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</si>
  <si>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</si>
  <si>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</si>
  <si>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</si>
  <si>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</si>
  <si>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</si>
  <si>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</si>
  <si>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</si>
  <si>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</si>
  <si>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</si>
  <si>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</si>
  <si>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</si>
  <si>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</si>
  <si>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</si>
  <si>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</si>
  <si>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</si>
  <si>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</si>
  <si>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</si>
  <si>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</si>
  <si>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</si>
  <si>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</si>
  <si>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</si>
  <si>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</si>
  <si>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</si>
  <si>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</si>
  <si>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</si>
  <si>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</si>
  <si>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</si>
  <si>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</si>
  <si>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</si>
  <si>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</si>
  <si>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</si>
  <si>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</si>
  <si>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</si>
  <si>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</si>
  <si>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</si>
  <si>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</si>
  <si>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</si>
  <si>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</si>
  <si>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</si>
  <si>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</si>
  <si>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</si>
  <si>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</si>
  <si>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</si>
  <si>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</si>
  <si>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</si>
  <si>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</si>
  <si>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</si>
  <si>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</si>
  <si>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</si>
  <si>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</si>
  <si>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</si>
  <si>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</si>
  <si>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</si>
  <si>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</si>
  <si>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</si>
  <si>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</si>
  <si>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</si>
  <si>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</si>
  <si>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</si>
  <si>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</si>
  <si>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</si>
  <si>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</si>
  <si>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</si>
  <si>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</si>
  <si>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</si>
  <si>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</si>
  <si>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</si>
  <si>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</si>
  <si>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</si>
  <si>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</si>
  <si>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</si>
  <si>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</si>
  <si>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</si>
  <si>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</si>
  <si>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</si>
  <si>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</si>
  <si>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</si>
  <si>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</si>
  <si>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</si>
  <si>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</si>
  <si>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</si>
  <si>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</si>
  <si>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</si>
  <si>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</si>
  <si>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</si>
  <si>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</si>
  <si>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</si>
  <si>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</si>
  <si>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</si>
  <si>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</si>
  <si>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</si>
  <si>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</si>
  <si>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</si>
  <si>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</si>
  <si>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</si>
  <si>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</si>
  <si>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</si>
  <si>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</si>
  <si>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</si>
  <si>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</si>
  <si>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</si>
  <si>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</si>
  <si>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</si>
  <si>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</si>
  <si>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</si>
  <si>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</si>
  <si>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</si>
  <si>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</si>
  <si>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</si>
  <si>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</si>
  <si>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</si>
  <si>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</si>
  <si>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</si>
  <si>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</si>
  <si>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</si>
  <si>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</si>
  <si>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</si>
  <si>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</si>
  <si>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</si>
  <si>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</si>
  <si>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</si>
  <si>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</si>
  <si>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</si>
  <si>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</si>
  <si>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</si>
  <si>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</si>
  <si>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</si>
  <si>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</si>
  <si>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</si>
  <si>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</si>
  <si>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</si>
  <si>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</si>
  <si>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</si>
  <si>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</si>
  <si>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</si>
  <si>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</si>
  <si>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</si>
  <si>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</si>
  <si>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</si>
  <si>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</si>
  <si>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</si>
  <si>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</si>
  <si>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</si>
  <si>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</si>
  <si>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</si>
  <si>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</si>
  <si>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</si>
  <si>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</si>
  <si>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</si>
  <si>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</si>
  <si>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</si>
  <si>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</si>
  <si>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</si>
  <si>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</si>
  <si>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</si>
  <si>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</si>
  <si>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</si>
  <si>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</si>
  <si>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</si>
  <si>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</si>
  <si>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</si>
  <si>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</si>
  <si>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</si>
  <si>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</si>
  <si>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</si>
  <si>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</si>
  <si>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</si>
  <si>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</si>
  <si>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</si>
  <si>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</si>
  <si>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</si>
  <si>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</si>
  <si>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</si>
  <si>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</si>
  <si>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</si>
  <si>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</si>
  <si>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</si>
  <si>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</si>
  <si>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</si>
  <si>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</si>
  <si>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</si>
  <si>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</si>
  <si>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</si>
  <si>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</si>
  <si>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</si>
  <si>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</si>
  <si>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</si>
  <si>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</si>
  <si>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</si>
  <si>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</si>
  <si>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</si>
  <si>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</si>
  <si>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</si>
  <si>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</si>
  <si>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</si>
  <si>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</si>
  <si>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</si>
  <si>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</si>
  <si>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</si>
  <si>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</si>
  <si>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</si>
  <si>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</si>
  <si>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</si>
  <si>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</si>
  <si>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</si>
  <si>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</si>
  <si>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</si>
  <si>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</si>
  <si>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</si>
  <si>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</si>
  <si>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</si>
  <si>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</si>
  <si>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</si>
  <si>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</si>
  <si>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</si>
  <si>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</si>
  <si>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</si>
  <si>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</si>
  <si>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</si>
  <si>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</si>
  <si>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</si>
  <si>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</si>
  <si>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</si>
  <si>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</si>
  <si>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</si>
  <si>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</si>
  <si>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</si>
  <si>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</si>
  <si>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</si>
  <si>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</si>
  <si>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</si>
  <si>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</si>
  <si>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</si>
  <si>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</si>
  <si>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</si>
  <si>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</si>
  <si>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</si>
  <si>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</si>
  <si>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</si>
  <si>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</si>
  <si>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</si>
  <si>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</si>
  <si>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</si>
  <si>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</si>
  <si>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</si>
  <si>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</si>
  <si>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</si>
  <si>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</si>
  <si>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</si>
  <si>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</si>
  <si>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</si>
  <si>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</si>
  <si>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</si>
  <si>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</si>
  <si>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</si>
  <si>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</si>
  <si>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</si>
  <si>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</si>
  <si>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</si>
  <si>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</si>
  <si>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</si>
  <si>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</si>
  <si>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</si>
  <si>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</si>
  <si>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</si>
  <si>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</si>
  <si>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</si>
  <si>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</si>
  <si>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</si>
  <si>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</si>
  <si>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</si>
  <si>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</si>
  <si>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</si>
  <si>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</si>
  <si>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</si>
  <si>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</si>
  <si>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</si>
  <si>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</si>
  <si>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</si>
  <si>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</si>
  <si>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</si>
  <si>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</si>
  <si>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</si>
  <si>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</si>
  <si>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</si>
  <si>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</si>
  <si>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</si>
  <si>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</si>
  <si>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</si>
  <si>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</si>
  <si>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</si>
  <si>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</si>
  <si>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</si>
  <si>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</si>
  <si>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</si>
  <si>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</si>
  <si>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</si>
  <si>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</si>
  <si>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</si>
  <si>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</si>
  <si>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</si>
  <si>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</si>
  <si>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</si>
  <si>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</si>
  <si>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</si>
  <si>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</si>
  <si>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</si>
  <si>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</si>
  <si>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</si>
  <si>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</si>
  <si>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</si>
  <si>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</si>
  <si>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</si>
  <si>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</si>
  <si>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</si>
  <si>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</si>
  <si>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</si>
  <si>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</si>
  <si>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</si>
  <si>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</si>
  <si>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</si>
  <si>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</si>
  <si>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</si>
  <si>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</si>
  <si>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</si>
  <si>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</si>
  <si>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</si>
  <si>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</si>
  <si>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</si>
  <si>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</si>
  <si>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</si>
  <si>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</si>
  <si>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</si>
  <si>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</si>
  <si>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</si>
  <si>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</si>
  <si>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</si>
  <si>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</si>
  <si>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</si>
  <si>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</si>
  <si>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</si>
  <si>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</si>
  <si>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</si>
  <si>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</si>
  <si>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</si>
  <si>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</si>
  <si>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</si>
  <si>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</si>
  <si>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</si>
  <si>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</si>
  <si>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</si>
  <si>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</si>
  <si>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</si>
  <si>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</si>
  <si>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</si>
  <si>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</si>
  <si>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</si>
  <si>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</si>
  <si>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</si>
  <si>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</si>
  <si>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</si>
  <si>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</si>
  <si>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</si>
  <si>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</si>
  <si>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</si>
  <si>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</si>
  <si>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</si>
  <si>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</si>
  <si>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</si>
  <si>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</si>
  <si>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</si>
  <si>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</si>
  <si>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</si>
  <si>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</si>
  <si>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</si>
  <si>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</si>
  <si>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</si>
  <si>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</si>
  <si>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</si>
  <si>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</si>
  <si>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</si>
  <si>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</si>
  <si>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</si>
  <si>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</si>
  <si>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</si>
  <si>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</si>
  <si>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</si>
  <si>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</si>
  <si>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</si>
  <si>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</si>
  <si>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</si>
  <si>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</si>
  <si>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</si>
  <si>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</si>
  <si>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</si>
  <si>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</si>
  <si>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</si>
  <si>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</si>
  <si>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</si>
  <si>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</si>
  <si>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</si>
  <si>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</si>
  <si>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</si>
  <si>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</si>
  <si>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</si>
  <si>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</si>
  <si>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</si>
  <si>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</si>
  <si>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</si>
  <si>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</si>
  <si>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</si>
  <si>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</si>
  <si>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</si>
  <si>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</si>
  <si>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</si>
  <si>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</si>
  <si>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</si>
  <si>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</si>
  <si>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</si>
  <si>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</si>
  <si>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</si>
  <si>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</si>
  <si>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</si>
  <si>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</si>
  <si>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</si>
  <si>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</si>
  <si>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</si>
  <si>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</si>
  <si>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</si>
  <si>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</si>
  <si>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</si>
  <si>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</si>
  <si>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</si>
  <si>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</si>
  <si>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</si>
  <si>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</si>
  <si>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</si>
  <si>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</si>
  <si>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</si>
  <si>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</si>
  <si>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</si>
  <si>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</si>
  <si>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</si>
  <si>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</si>
  <si>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</si>
  <si>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</si>
  <si>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</si>
  <si>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</si>
  <si>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</si>
  <si>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</si>
  <si>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</si>
  <si>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</si>
  <si>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</si>
  <si>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</si>
  <si>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</si>
  <si>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</si>
  <si>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</si>
  <si>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</si>
  <si>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</si>
  <si>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</si>
  <si>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</si>
  <si>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</si>
  <si>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</si>
  <si>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</si>
  <si>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</si>
  <si>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</si>
  <si>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</si>
  <si>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</si>
  <si>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</si>
  <si>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</si>
  <si>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</si>
  <si>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</si>
  <si>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</si>
  <si>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</si>
  <si>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</si>
  <si>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</si>
  <si>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</si>
  <si>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</si>
  <si>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</si>
  <si>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</si>
  <si>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</si>
  <si>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</si>
  <si>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</si>
  <si>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</si>
  <si>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</si>
  <si>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</si>
  <si>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</si>
  <si>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</si>
  <si>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</si>
  <si>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</si>
  <si>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</si>
  <si>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</si>
  <si>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</si>
  <si>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</si>
  <si>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</si>
  <si>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</si>
  <si>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</si>
  <si>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</si>
  <si>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</si>
  <si>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</si>
  <si>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</si>
  <si>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</si>
  <si>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</si>
  <si>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</si>
  <si>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</si>
  <si>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</si>
  <si>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</si>
  <si>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</si>
  <si>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</si>
  <si>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</si>
  <si>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</si>
  <si>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</si>
  <si>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</si>
  <si>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</si>
  <si>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</si>
  <si>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</si>
  <si>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</si>
  <si>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</si>
  <si>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</si>
  <si>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</si>
  <si>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</si>
  <si>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</si>
  <si>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</si>
  <si>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</si>
  <si>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</si>
  <si>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</si>
  <si>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</si>
  <si>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</si>
  <si>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</si>
  <si>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</si>
  <si>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</si>
  <si>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</si>
  <si>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</si>
  <si>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</si>
  <si>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</si>
  <si>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</si>
  <si>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</si>
  <si>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</si>
  <si>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</si>
  <si>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</si>
  <si>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</si>
  <si>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</si>
  <si>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</si>
  <si>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</si>
  <si>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</si>
  <si>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</si>
  <si>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</si>
  <si>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</si>
  <si>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</si>
  <si>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</si>
  <si>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</si>
  <si>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</si>
  <si>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</si>
  <si>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</si>
  <si>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</si>
  <si>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</si>
  <si>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</si>
  <si>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</si>
  <si>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</si>
  <si>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</si>
  <si>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</si>
  <si>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</si>
  <si>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</si>
  <si>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</si>
  <si>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</si>
  <si>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</si>
  <si>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</si>
  <si>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</si>
  <si>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</si>
  <si>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</si>
  <si>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</si>
  <si>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</si>
  <si>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</si>
  <si>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</si>
  <si>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</si>
  <si>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</si>
  <si>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</si>
  <si>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</si>
  <si>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</si>
  <si>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</si>
  <si>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</si>
  <si>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</si>
  <si>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</si>
  <si>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</si>
  <si>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</si>
  <si>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</si>
  <si>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</si>
  <si>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</si>
  <si>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</si>
  <si>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</si>
  <si>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</si>
  <si>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</si>
  <si>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</si>
  <si>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</si>
  <si>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</si>
  <si>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</si>
  <si>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</si>
  <si>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</si>
  <si>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</si>
  <si>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</si>
  <si>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</si>
  <si>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</si>
  <si>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</si>
  <si>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</si>
  <si>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</si>
  <si>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</si>
  <si>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</si>
  <si>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</si>
  <si>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</si>
  <si>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</si>
  <si>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</si>
  <si>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</si>
  <si>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</si>
  <si>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</si>
  <si>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</si>
  <si>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</si>
  <si>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</si>
  <si>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</si>
  <si>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</si>
  <si>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</si>
  <si>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</si>
  <si>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</si>
  <si>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</si>
  <si>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</si>
  <si>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</si>
  <si>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</si>
  <si>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</si>
  <si>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</si>
  <si>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</si>
  <si>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</si>
  <si>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</si>
  <si>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</si>
  <si>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</si>
  <si>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</si>
  <si>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</si>
  <si>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</si>
  <si>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</si>
  <si>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</si>
  <si>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</si>
  <si>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</si>
  <si>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</si>
  <si>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</si>
  <si>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</si>
  <si>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</si>
  <si>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</si>
  <si>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</si>
  <si>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</si>
  <si>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</si>
  <si>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</si>
  <si>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</si>
  <si>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</si>
  <si>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</si>
  <si>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</si>
  <si>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</si>
  <si>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</si>
  <si>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</si>
  <si>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</si>
  <si>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</si>
  <si>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</si>
  <si>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</si>
  <si>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</si>
  <si>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</si>
  <si>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</si>
  <si>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</si>
  <si>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</si>
  <si>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</si>
  <si>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</si>
  <si>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</si>
  <si>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</si>
  <si>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</si>
  <si>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</si>
  <si>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</si>
  <si>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</si>
  <si>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</si>
  <si>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</si>
  <si>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</si>
  <si>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</si>
  <si>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</si>
  <si>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</si>
  <si>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</si>
  <si>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</si>
  <si>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</si>
  <si>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</si>
  <si>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</si>
  <si>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</si>
  <si>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</si>
  <si>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</si>
  <si>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</si>
  <si>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</si>
  <si>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</si>
  <si>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</si>
  <si>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</si>
  <si>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</si>
  <si>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</si>
  <si>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</si>
  <si>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</si>
  <si>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</si>
  <si>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</si>
  <si>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</si>
  <si>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</si>
  <si>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</si>
  <si>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</si>
  <si>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</si>
  <si>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</si>
  <si>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</si>
  <si>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</si>
  <si>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</si>
  <si>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</si>
  <si>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</si>
  <si>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</si>
  <si>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</si>
  <si>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</si>
  <si>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</si>
  <si>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</si>
  <si>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</si>
  <si>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</si>
  <si>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</si>
  <si>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</si>
  <si>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</si>
  <si>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</si>
  <si>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</si>
  <si>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</si>
  <si>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</si>
  <si>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</si>
  <si>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</si>
  <si>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</si>
  <si>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</si>
  <si>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</si>
  <si>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</si>
  <si>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</si>
  <si>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</si>
  <si>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</si>
  <si>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</si>
  <si>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</si>
  <si>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</si>
  <si>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</si>
  <si>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</si>
  <si>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</si>
  <si>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</si>
  <si>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</si>
  <si>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</si>
  <si>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</si>
  <si>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</si>
  <si>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</si>
  <si>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</si>
  <si>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</si>
  <si>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</si>
  <si>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</si>
  <si>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</si>
  <si>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</si>
  <si>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</si>
  <si>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</si>
  <si>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</si>
  <si>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</si>
  <si>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</si>
  <si>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</si>
  <si>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</si>
  <si>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</si>
  <si>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</si>
  <si>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</si>
  <si>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</si>
  <si>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</si>
  <si>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</si>
  <si>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</si>
  <si>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</si>
  <si>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</si>
  <si>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</si>
  <si>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</si>
  <si>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</si>
  <si>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</si>
  <si>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</si>
  <si>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</si>
  <si>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</si>
  <si>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</si>
  <si>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</si>
  <si>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</si>
  <si>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</si>
  <si>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</si>
  <si>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</si>
  <si>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</si>
  <si>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</si>
  <si>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</si>
  <si>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</si>
  <si>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</si>
  <si>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</si>
  <si>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</si>
  <si>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</si>
  <si>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</si>
  <si>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</si>
  <si>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</si>
  <si>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</si>
  <si>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</si>
  <si>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</si>
  <si>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</si>
  <si>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</si>
  <si>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</si>
  <si>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</si>
  <si>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</si>
  <si>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</si>
  <si>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</si>
  <si>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</si>
  <si>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</si>
  <si>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</si>
  <si>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</si>
  <si>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</si>
  <si>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</si>
  <si>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</si>
  <si>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</si>
  <si>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</si>
  <si>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</si>
  <si>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</si>
  <si>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</si>
  <si>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</si>
  <si>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</si>
  <si>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</si>
  <si>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</si>
  <si>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</si>
  <si>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</si>
  <si>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</si>
  <si>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</si>
  <si>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</si>
  <si>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</si>
  <si>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</si>
  <si>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</si>
  <si>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</si>
  <si>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</si>
  <si>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</si>
  <si>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</si>
  <si>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</si>
  <si>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</si>
  <si>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</si>
  <si>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</si>
  <si>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</si>
  <si>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</si>
  <si>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</si>
  <si>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</si>
  <si>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</si>
  <si>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</si>
  <si>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</si>
  <si>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</si>
  <si>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</si>
  <si>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</si>
  <si>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</si>
  <si>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</si>
  <si>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</si>
  <si>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</si>
  <si>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</si>
  <si>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</si>
  <si>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</si>
  <si>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</si>
  <si>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</si>
  <si>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</si>
  <si>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</si>
  <si>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</si>
  <si>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</si>
  <si>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</si>
  <si>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</si>
  <si>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</si>
  <si>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</si>
  <si>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</si>
  <si>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</si>
  <si>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</si>
  <si>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</si>
  <si>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</si>
  <si>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</si>
  <si>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</si>
  <si>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</si>
  <si>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</si>
  <si>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</si>
  <si>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</si>
  <si>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</si>
  <si>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</si>
  <si>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</si>
  <si>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</si>
  <si>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</si>
  <si>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</si>
  <si>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</si>
  <si>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</si>
  <si>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</si>
  <si>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</si>
  <si>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</si>
  <si>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</si>
  <si>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</si>
  <si>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</si>
  <si>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</si>
  <si>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</si>
  <si>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</si>
  <si>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</si>
  <si>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</si>
  <si>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</si>
  <si>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</si>
  <si>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</si>
  <si>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</si>
  <si>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</si>
  <si>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</si>
  <si>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</si>
  <si>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</si>
  <si>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</si>
  <si>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</si>
  <si>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</si>
  <si>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</si>
  <si>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</si>
  <si>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</si>
  <si>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</si>
  <si>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</si>
  <si>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</si>
  <si>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</si>
  <si>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</si>
  <si>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</si>
  <si>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</si>
  <si>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</si>
  <si>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</si>
  <si>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</si>
  <si>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</si>
  <si>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</si>
  <si>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</si>
  <si>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</si>
  <si>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</si>
  <si>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</si>
  <si>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</si>
  <si>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</si>
  <si>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</si>
  <si>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</si>
  <si>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</si>
  <si>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</si>
  <si>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</si>
  <si>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</si>
  <si>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</si>
  <si>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</si>
  <si>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</si>
  <si>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</si>
  <si>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</si>
  <si>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</si>
  <si>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</si>
  <si>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</si>
  <si>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</si>
  <si>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</si>
  <si>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</si>
  <si>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</si>
  <si>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</si>
  <si>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</si>
  <si>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</si>
  <si>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</si>
  <si>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</si>
  <si>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</si>
  <si>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</si>
  <si>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</si>
  <si>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</si>
  <si>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</si>
  <si>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</si>
  <si>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</si>
  <si>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</si>
  <si>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</si>
  <si>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</si>
  <si>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</si>
  <si>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</si>
  <si>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</si>
  <si>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</si>
  <si>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</si>
  <si>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</si>
  <si>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</si>
  <si>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</si>
  <si>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</si>
  <si>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</si>
  <si>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</si>
  <si>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</si>
  <si>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</si>
  <si>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</si>
  <si>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</si>
  <si>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</si>
  <si>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</si>
  <si>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</si>
  <si>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</si>
  <si>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</si>
  <si>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</si>
  <si>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</si>
  <si>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</si>
  <si>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</si>
  <si>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</si>
  <si>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</si>
  <si>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</si>
  <si>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</si>
  <si>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</si>
  <si>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</si>
  <si>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</si>
  <si>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</si>
  <si>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</si>
  <si>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</si>
  <si>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</si>
  <si>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</si>
  <si>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</si>
  <si>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</si>
  <si>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</si>
  <si>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</si>
  <si>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</si>
  <si>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</si>
  <si>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</si>
  <si>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</si>
  <si>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</si>
  <si>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</si>
  <si>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</si>
  <si>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</si>
  <si>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</si>
  <si>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</si>
  <si>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</si>
  <si>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</si>
  <si>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</si>
  <si>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</si>
  <si>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</si>
  <si>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</si>
  <si>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</si>
  <si>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</si>
  <si>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</si>
  <si>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</si>
  <si>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</si>
  <si>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</si>
  <si>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</si>
  <si>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</si>
  <si>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</si>
  <si>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</si>
  <si>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</si>
  <si>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</si>
  <si>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</si>
  <si>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</si>
  <si>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</si>
  <si>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</si>
  <si>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</si>
  <si>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</si>
  <si>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</si>
  <si>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</si>
  <si>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</si>
  <si>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</si>
  <si>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</si>
  <si>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</si>
  <si>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</si>
  <si>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</si>
  <si>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</si>
  <si>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</si>
  <si>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</si>
  <si>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</si>
  <si>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</si>
  <si>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</si>
  <si>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</si>
  <si>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</si>
  <si>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</si>
  <si>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</si>
  <si>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</si>
  <si>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</si>
  <si>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</si>
  <si>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</si>
  <si>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</si>
  <si>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</si>
  <si>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</si>
  <si>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</si>
  <si>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</si>
  <si>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</si>
  <si>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</si>
  <si>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</si>
  <si>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</si>
  <si>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</si>
  <si>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</si>
  <si>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</si>
  <si>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</si>
  <si>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</si>
  <si>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</si>
  <si>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</si>
  <si>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</si>
  <si>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</si>
  <si>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</si>
  <si>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</si>
  <si>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</si>
  <si>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</si>
  <si>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</si>
  <si>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</si>
  <si>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</si>
  <si>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</si>
  <si>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</si>
  <si>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</si>
  <si>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</si>
  <si>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</si>
  <si>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</si>
  <si>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</si>
  <si>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</si>
  <si>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</si>
  <si>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</si>
  <si>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</si>
  <si>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</si>
  <si>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</si>
  <si>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</si>
  <si>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</si>
  <si>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</si>
  <si>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</si>
  <si>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</si>
  <si>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</si>
  <si>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</si>
  <si>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</si>
  <si>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</si>
  <si>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</si>
  <si>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</si>
  <si>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</si>
  <si>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</si>
  <si>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</si>
  <si>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</si>
  <si>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</si>
  <si>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</si>
  <si>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</si>
  <si>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</si>
  <si>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</si>
  <si>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</si>
  <si>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</si>
  <si>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</si>
  <si>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</si>
  <si>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</si>
  <si>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</si>
  <si>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</si>
  <si>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</si>
  <si>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</si>
  <si>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</si>
  <si>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</si>
  <si>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</si>
  <si>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</si>
  <si>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</si>
  <si>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</si>
  <si>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</si>
  <si>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</si>
  <si>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</si>
  <si>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</si>
  <si>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</si>
  <si>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</si>
  <si>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</si>
  <si>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</si>
  <si>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</si>
  <si>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</si>
  <si>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</si>
  <si>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</si>
  <si>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</si>
  <si>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</si>
  <si>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</si>
  <si>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</si>
  <si>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</si>
  <si>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</si>
  <si>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</si>
  <si>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</si>
  <si>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</si>
  <si>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</si>
  <si>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</si>
  <si>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</si>
  <si>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</si>
  <si>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</si>
  <si>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</si>
  <si>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</si>
  <si>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</si>
  <si>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</si>
  <si>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</si>
  <si>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</si>
  <si>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</si>
  <si>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</si>
  <si>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</si>
  <si>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</si>
  <si>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</si>
  <si>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</si>
  <si>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</si>
  <si>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</si>
  <si>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</si>
  <si>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</si>
  <si>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</si>
  <si>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</si>
  <si>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</si>
  <si>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</si>
  <si>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</si>
  <si>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</si>
  <si>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</si>
  <si>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</si>
  <si>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</si>
  <si>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</si>
  <si>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</si>
  <si>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</si>
  <si>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</si>
  <si>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</si>
  <si>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</si>
  <si>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</si>
  <si>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</si>
  <si>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</si>
  <si>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</si>
  <si>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</si>
  <si>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</si>
  <si>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</si>
  <si>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</si>
  <si>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</si>
  <si>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</si>
  <si>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</si>
  <si>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</si>
  <si>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</si>
  <si>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</si>
  <si>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</si>
  <si>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</si>
  <si>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</si>
  <si>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</si>
  <si>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</si>
  <si>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</si>
  <si>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</si>
  <si>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</si>
  <si>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</si>
  <si>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</si>
  <si>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</si>
  <si>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</si>
  <si>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</si>
  <si>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</si>
  <si>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</si>
  <si>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</si>
  <si>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</si>
  <si>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</si>
  <si>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</si>
  <si>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</si>
  <si>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</si>
  <si>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</si>
  <si>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</si>
  <si>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</si>
  <si>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</si>
  <si>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</si>
  <si>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</si>
  <si>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</si>
  <si>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</si>
  <si>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</si>
  <si>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</si>
  <si>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</si>
  <si>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</si>
  <si>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</si>
  <si>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</si>
  <si>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</si>
  <si>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</si>
  <si>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</si>
  <si>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</si>
  <si>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</si>
  <si>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</si>
  <si>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</si>
  <si>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</si>
  <si>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</si>
  <si>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</si>
  <si>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</si>
  <si>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</si>
  <si>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</si>
  <si>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</si>
  <si>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</si>
  <si>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</si>
  <si>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</si>
  <si>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</si>
  <si>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</si>
  <si>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</si>
  <si>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</si>
  <si>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</si>
  <si>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</si>
  <si>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</si>
  <si>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</si>
  <si>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</si>
  <si>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</si>
  <si>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</si>
  <si>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</si>
  <si>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</si>
  <si>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</si>
  <si>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</si>
  <si>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</si>
  <si>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</si>
  <si>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</si>
  <si>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</si>
  <si>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</si>
  <si>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</si>
  <si>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</si>
  <si>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</si>
  <si>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</si>
  <si>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</si>
  <si>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</si>
  <si>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</si>
  <si>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</si>
  <si>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</si>
  <si>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</si>
  <si>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</si>
  <si>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</si>
  <si>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</si>
  <si>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</si>
  <si>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</si>
  <si>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</si>
  <si>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</si>
  <si>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</si>
  <si>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</si>
  <si>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</si>
  <si>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</si>
  <si>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</si>
  <si>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</si>
  <si>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</si>
  <si>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</si>
  <si>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</si>
  <si>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</si>
  <si>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</si>
  <si>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</si>
  <si>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</si>
  <si>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</si>
  <si>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</si>
  <si>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</si>
  <si>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</si>
  <si>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</si>
  <si>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</si>
  <si>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</si>
  <si>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</si>
  <si>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</si>
  <si>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</si>
  <si>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</si>
  <si>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</si>
  <si>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</si>
  <si>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</si>
  <si>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</si>
  <si>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</si>
  <si>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</si>
  <si>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</si>
  <si>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</si>
  <si>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</si>
  <si>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</si>
  <si>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</si>
  <si>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</si>
  <si>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</si>
  <si>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</si>
  <si>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</si>
  <si>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</si>
  <si>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</si>
  <si>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</si>
  <si>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</si>
  <si>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</si>
  <si>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</si>
  <si>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</si>
  <si>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</si>
  <si>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</si>
  <si>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</si>
  <si>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</si>
  <si>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</si>
  <si>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</si>
  <si>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</si>
  <si>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</si>
  <si>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</si>
  <si>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</si>
  <si>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</si>
  <si>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</si>
  <si>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</si>
  <si>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</si>
  <si>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</si>
  <si>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</si>
  <si>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</si>
  <si>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</si>
  <si>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</si>
  <si>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</si>
  <si>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</si>
  <si>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</si>
  <si>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</si>
  <si>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</si>
  <si>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</si>
  <si>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</si>
  <si>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</si>
  <si>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</si>
  <si>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</si>
  <si>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</si>
  <si>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</si>
  <si>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</si>
  <si>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</si>
  <si>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</si>
  <si>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</si>
  <si>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</si>
  <si>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</si>
  <si>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</si>
  <si>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</si>
  <si>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</si>
  <si>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</si>
  <si>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</si>
  <si>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</si>
  <si>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</si>
  <si>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</si>
  <si>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</si>
  <si>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</si>
  <si>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</si>
  <si>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</si>
  <si>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</si>
  <si>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</si>
  <si>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</si>
  <si>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</si>
  <si>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</si>
  <si>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</si>
  <si>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</si>
  <si>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</si>
  <si>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</si>
  <si>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</si>
  <si>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</si>
  <si>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</si>
  <si>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</si>
  <si>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</si>
  <si>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</si>
  <si>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</si>
  <si>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</si>
  <si>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</si>
  <si>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</si>
  <si>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</si>
  <si>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</si>
  <si>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</si>
  <si>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</si>
  <si>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</si>
  <si>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</si>
  <si>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</si>
  <si>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</si>
  <si>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</si>
  <si>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</si>
  <si>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</si>
  <si>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</si>
  <si>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</si>
  <si>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</si>
  <si>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</si>
  <si>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</si>
  <si>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</si>
  <si>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</si>
  <si>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</si>
  <si>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</si>
  <si>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</si>
  <si>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</si>
  <si>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</si>
  <si>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</si>
  <si>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</si>
  <si>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</si>
  <si>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</si>
  <si>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</si>
  <si>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</si>
  <si>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</si>
  <si>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</si>
  <si>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</si>
  <si>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</si>
  <si>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</si>
  <si>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</si>
  <si>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</si>
  <si>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</si>
  <si>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</si>
  <si>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</si>
  <si>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</si>
  <si>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</si>
  <si>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</si>
  <si>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</si>
  <si>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</si>
  <si>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</si>
  <si>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</si>
  <si>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</si>
  <si>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</si>
  <si>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</si>
  <si>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</si>
  <si>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</si>
  <si>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</si>
  <si>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</si>
  <si>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</si>
  <si>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</si>
  <si>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</si>
  <si>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</si>
  <si>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</si>
  <si>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</si>
  <si>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</si>
  <si>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</si>
  <si>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</si>
  <si>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</si>
  <si>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</si>
  <si>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</si>
  <si>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</si>
  <si>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</si>
  <si>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</si>
  <si>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</si>
  <si>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</si>
  <si>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</si>
  <si>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</si>
  <si>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</si>
  <si>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</si>
  <si>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</si>
  <si>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</si>
  <si>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</si>
  <si>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</si>
  <si>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</si>
  <si>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</si>
  <si>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</si>
  <si>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</si>
  <si>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</si>
  <si>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</si>
  <si>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</si>
  <si>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</si>
  <si>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</si>
  <si>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</si>
  <si>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</si>
  <si>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</si>
  <si>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</si>
  <si>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</si>
  <si>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</si>
  <si>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</si>
  <si>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</si>
  <si>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</si>
  <si>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</si>
  <si>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</si>
  <si>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</si>
  <si>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</si>
  <si>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</si>
  <si>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</si>
  <si>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</si>
  <si>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</si>
  <si>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</si>
  <si>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</si>
  <si>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</si>
  <si>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</si>
  <si>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</si>
  <si>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</si>
  <si>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</si>
  <si>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</si>
  <si>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</si>
  <si>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</si>
  <si>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</si>
  <si>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</si>
  <si>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</si>
  <si>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</si>
  <si>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</si>
  <si>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</si>
  <si>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</si>
  <si>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</si>
  <si>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</si>
  <si>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</si>
  <si>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</si>
  <si>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</si>
  <si>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</si>
  <si>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</si>
  <si>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</si>
  <si>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</si>
  <si>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</si>
  <si>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</si>
  <si>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</si>
  <si>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</si>
  <si>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</si>
  <si>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</si>
  <si>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</si>
  <si>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</si>
  <si>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</si>
  <si>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</si>
  <si>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</si>
  <si>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</si>
  <si>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</si>
  <si>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</si>
  <si>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</si>
  <si>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</si>
  <si>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</si>
  <si>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</si>
  <si>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</si>
  <si>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</si>
  <si>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</si>
  <si>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</si>
  <si>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</si>
  <si>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</si>
  <si>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</si>
  <si>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</si>
  <si>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</si>
  <si>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</si>
  <si>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</si>
  <si>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</si>
  <si>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</si>
  <si>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</si>
  <si>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</si>
  <si>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</si>
  <si>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</si>
  <si>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</si>
  <si>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</si>
  <si>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</si>
  <si>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</si>
  <si>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</si>
  <si>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</si>
  <si>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</si>
  <si>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</si>
  <si>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</si>
  <si>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</si>
  <si>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</si>
  <si>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</si>
  <si>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</si>
  <si>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</si>
  <si>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</si>
  <si>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</si>
  <si>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</si>
  <si>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</si>
  <si>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</si>
  <si>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</si>
  <si>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</si>
  <si>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</si>
  <si>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</si>
  <si>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</si>
  <si>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</si>
  <si>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</si>
  <si>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</si>
  <si>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</si>
  <si>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</si>
  <si>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</si>
  <si>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</si>
  <si>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</si>
  <si>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</si>
  <si>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</si>
  <si>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</si>
  <si>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</si>
  <si>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</si>
  <si>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</si>
  <si>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</si>
  <si>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</si>
  <si>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</si>
  <si>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</si>
  <si>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</si>
  <si>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</si>
  <si>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</si>
  <si>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</si>
  <si>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</si>
  <si>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</si>
  <si>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</si>
  <si>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</si>
  <si>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</si>
  <si>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</si>
  <si>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</si>
  <si>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</si>
  <si>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</si>
  <si>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</si>
  <si>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</si>
  <si>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</si>
  <si>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</si>
  <si>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</si>
  <si>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</si>
  <si>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</si>
  <si>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</si>
  <si>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</si>
  <si>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</si>
  <si>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</si>
  <si>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</si>
  <si>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</si>
  <si>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</si>
  <si>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</si>
  <si>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</si>
  <si>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</si>
  <si>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</si>
  <si>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</si>
  <si>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</si>
  <si>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</si>
  <si>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</si>
  <si>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</si>
  <si>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</si>
  <si>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</si>
  <si>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</si>
  <si>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</si>
  <si>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</si>
  <si>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</si>
  <si>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</si>
  <si>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</si>
  <si>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</si>
  <si>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</si>
  <si>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</si>
  <si>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</si>
  <si>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</si>
  <si>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</si>
  <si>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</si>
  <si>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</si>
  <si>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</si>
  <si>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</si>
  <si>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</si>
  <si>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</si>
  <si>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</si>
  <si>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</si>
  <si>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</si>
  <si>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</si>
  <si>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</si>
  <si>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</si>
  <si>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</si>
  <si>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</si>
  <si>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</si>
  <si>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</si>
  <si>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</si>
  <si>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</si>
  <si>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</si>
  <si>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</si>
  <si>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</si>
  <si>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</si>
  <si>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</si>
  <si>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</si>
  <si>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</si>
  <si>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</si>
  <si>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</si>
  <si>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</si>
  <si>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</si>
  <si>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</si>
  <si>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</si>
  <si>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</si>
  <si>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</si>
  <si>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</si>
  <si>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</si>
  <si>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</si>
  <si>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</si>
  <si>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</si>
  <si>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</si>
  <si>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</si>
  <si>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</si>
  <si>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</si>
  <si>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</si>
  <si>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</si>
  <si>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</si>
  <si>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</si>
  <si>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</si>
  <si>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</si>
  <si>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</si>
  <si>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</si>
  <si>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</si>
  <si>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</si>
  <si>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</si>
  <si>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</si>
  <si>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</si>
  <si>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</si>
  <si>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</si>
  <si>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</si>
  <si>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</si>
  <si>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</si>
  <si>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</si>
  <si>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</si>
  <si>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</si>
  <si>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</si>
  <si>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</si>
  <si>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</si>
  <si>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</si>
  <si>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</si>
  <si>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</si>
  <si>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</si>
  <si>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</si>
  <si>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</si>
  <si>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</si>
  <si>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</si>
  <si>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</si>
  <si>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</si>
  <si>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</si>
  <si>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</si>
  <si>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</si>
  <si>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</si>
  <si>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</si>
  <si>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</si>
  <si>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</si>
  <si>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</si>
  <si>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</si>
  <si>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</si>
  <si>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</si>
  <si>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</si>
  <si>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</si>
  <si>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</si>
  <si>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</si>
  <si>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</si>
  <si>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</si>
  <si>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</si>
  <si>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</si>
  <si>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</si>
  <si>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</si>
  <si>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</si>
  <si>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</si>
  <si>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</si>
  <si>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</si>
  <si>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</si>
  <si>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</si>
  <si>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</si>
  <si>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</si>
  <si>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</si>
  <si>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</si>
  <si>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</si>
  <si>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</si>
  <si>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</si>
  <si>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</si>
  <si>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</si>
  <si>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</si>
  <si>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</si>
  <si>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</si>
  <si>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</si>
  <si>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</si>
  <si>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</si>
  <si>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</si>
  <si>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</si>
  <si>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</si>
  <si>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</si>
  <si>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</si>
  <si>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</si>
  <si>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</si>
  <si>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</si>
  <si>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</si>
  <si>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</si>
  <si>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</si>
  <si>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</si>
  <si>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</si>
  <si>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</si>
  <si>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</si>
  <si>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</si>
  <si>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</si>
  <si>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</si>
  <si>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</si>
  <si>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</si>
  <si>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</si>
  <si>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</si>
  <si>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</si>
  <si>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</si>
  <si>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</si>
  <si>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</si>
  <si>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</si>
  <si>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</si>
  <si>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</si>
  <si>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</si>
  <si>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</si>
  <si>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</si>
  <si>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</si>
  <si>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</si>
  <si>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</si>
  <si>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</si>
  <si>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</si>
  <si>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</si>
  <si>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</si>
  <si>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</si>
  <si>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</si>
  <si>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</si>
  <si>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</si>
  <si>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</si>
  <si>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</si>
  <si>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</si>
  <si>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</si>
  <si>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</si>
  <si>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</si>
  <si>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</si>
  <si>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</si>
  <si>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</si>
  <si>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</si>
  <si>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</si>
  <si>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</si>
  <si>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</si>
  <si>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</si>
  <si>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</si>
  <si>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</si>
  <si>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</si>
  <si>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</si>
  <si>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</si>
  <si>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</si>
  <si>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</si>
  <si>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</si>
  <si>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</si>
  <si>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</si>
  <si>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</si>
  <si>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</si>
  <si>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</si>
  <si>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</si>
  <si>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</si>
  <si>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</si>
  <si>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</si>
  <si>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</si>
  <si>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</si>
  <si>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</si>
  <si>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</si>
  <si>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</si>
  <si>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</si>
  <si>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</si>
  <si>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</si>
  <si>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</si>
  <si>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</si>
  <si>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</si>
  <si>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</si>
  <si>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</si>
  <si>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</si>
  <si>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</si>
  <si>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</si>
  <si>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</si>
  <si>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</si>
  <si>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</si>
  <si>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</si>
  <si>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</si>
  <si>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</si>
  <si>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</si>
  <si>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</si>
  <si>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</si>
  <si>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</si>
  <si>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</si>
  <si>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</si>
  <si>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</si>
  <si>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</si>
  <si>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</si>
  <si>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</si>
  <si>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</si>
  <si>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</si>
  <si>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</si>
  <si>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</si>
  <si>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</si>
  <si>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</si>
  <si>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</si>
  <si>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</si>
  <si>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</si>
  <si>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</si>
  <si>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</si>
  <si>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</si>
  <si>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</si>
  <si>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</si>
  <si>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</si>
  <si>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</si>
  <si>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</si>
  <si>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</si>
  <si>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</si>
  <si>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</si>
  <si>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</si>
  <si>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</si>
  <si>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</si>
  <si>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</si>
  <si>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</si>
  <si>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</si>
  <si>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</si>
  <si>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</si>
  <si>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</si>
  <si>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</si>
  <si>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</si>
  <si>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</si>
  <si>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</si>
  <si>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</si>
  <si>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</si>
  <si>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</si>
  <si>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</si>
  <si>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</si>
  <si>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</si>
  <si>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</si>
  <si>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</si>
  <si>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</si>
  <si>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</si>
  <si>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</si>
  <si>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</si>
  <si>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</si>
  <si>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</si>
  <si>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</si>
  <si>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</si>
  <si>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</si>
  <si>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</si>
  <si>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</si>
  <si>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</si>
  <si>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</si>
  <si>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</si>
  <si>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</si>
  <si>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</si>
  <si>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</si>
  <si>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</si>
  <si>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</si>
  <si>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</si>
  <si>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</si>
  <si>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</si>
  <si>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</si>
  <si>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</si>
  <si>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</si>
  <si>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</si>
  <si>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</si>
  <si>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</si>
  <si>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</si>
  <si>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</si>
  <si>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</si>
  <si>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</si>
  <si>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</si>
  <si>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</si>
  <si>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</si>
  <si>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</si>
  <si>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</si>
  <si>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</si>
  <si>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</si>
  <si>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</si>
  <si>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</si>
  <si>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</si>
  <si>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</si>
  <si>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</si>
  <si>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</si>
  <si>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</si>
  <si>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</si>
  <si>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</si>
  <si>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</si>
  <si>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</si>
  <si>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</si>
  <si>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</si>
  <si>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</si>
  <si>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</si>
  <si>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</si>
  <si>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</si>
  <si>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</si>
  <si>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</si>
  <si>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</si>
  <si>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</si>
  <si>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</si>
  <si>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</si>
  <si>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</si>
  <si>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</si>
  <si>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</si>
  <si>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</si>
  <si>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</si>
  <si>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</si>
  <si>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</si>
  <si>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</si>
  <si>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</si>
  <si>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</si>
  <si>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</si>
  <si>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</si>
  <si>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</si>
  <si>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</si>
  <si>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</si>
  <si>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</si>
  <si>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</si>
  <si>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</si>
  <si>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</si>
  <si>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</si>
  <si>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</si>
  <si>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</si>
  <si>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</si>
  <si>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</si>
  <si>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</si>
  <si>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</si>
  <si>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</si>
  <si>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</si>
  <si>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</si>
  <si>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</si>
  <si>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</si>
  <si>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</si>
  <si>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</si>
  <si>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</si>
  <si>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</si>
  <si>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</si>
  <si>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</si>
  <si>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</si>
  <si>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</si>
  <si>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</si>
  <si>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</si>
  <si>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</si>
  <si>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</si>
  <si>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</si>
  <si>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</si>
  <si>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</si>
  <si>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</si>
  <si>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</si>
  <si>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</si>
  <si>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</si>
  <si>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</si>
  <si>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</si>
  <si>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</si>
  <si>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</si>
  <si>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</si>
  <si>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</si>
  <si>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</si>
  <si>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</si>
  <si>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</si>
  <si>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</si>
  <si>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</si>
  <si>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</si>
  <si>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</si>
  <si>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</si>
  <si>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</si>
  <si>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</si>
  <si>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</si>
  <si>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</si>
  <si>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</si>
  <si>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</si>
  <si>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</si>
  <si>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</si>
  <si>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</si>
  <si>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</si>
  <si>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</si>
  <si>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</si>
  <si>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</si>
  <si>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</si>
  <si>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</si>
  <si>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</si>
  <si>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</si>
  <si>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</si>
  <si>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</si>
  <si>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</si>
  <si>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</si>
  <si>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</si>
  <si>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</si>
  <si>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</si>
  <si>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</si>
  <si>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</si>
  <si>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</si>
  <si>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</si>
  <si>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</si>
  <si>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</si>
  <si>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</si>
  <si>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</si>
  <si>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</si>
  <si>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</si>
  <si>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</si>
  <si>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</si>
  <si>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</si>
  <si>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</si>
  <si>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</si>
  <si>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</si>
  <si>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</si>
  <si>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</si>
  <si>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</si>
  <si>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</si>
  <si>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</si>
  <si>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</si>
  <si>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</si>
  <si>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</si>
  <si>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</si>
  <si>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</si>
  <si>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</si>
  <si>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</si>
  <si>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</si>
  <si>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</si>
  <si>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</si>
  <si>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</si>
  <si>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</si>
  <si>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</si>
  <si>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</si>
  <si>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</si>
  <si>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</si>
  <si>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</si>
  <si>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</si>
  <si>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</si>
  <si>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</si>
  <si>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</si>
  <si>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</si>
  <si>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</si>
  <si>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</si>
  <si>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</si>
  <si>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</si>
  <si>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</si>
  <si>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</si>
  <si>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</si>
  <si>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</si>
  <si>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</si>
  <si>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</si>
  <si>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</si>
  <si>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</si>
  <si>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</si>
  <si>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</si>
  <si>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</si>
  <si>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</si>
  <si>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</si>
  <si>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</si>
  <si>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</si>
  <si>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</si>
  <si>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</si>
  <si>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</si>
  <si>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</si>
  <si>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</si>
  <si>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</si>
  <si>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</si>
  <si>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</si>
  <si>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</si>
  <si>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</si>
  <si>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</si>
  <si>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</si>
  <si>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</si>
  <si>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</si>
  <si>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</si>
  <si>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</si>
  <si>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</si>
  <si>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</si>
  <si>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</si>
  <si>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</si>
  <si>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</si>
  <si>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</si>
  <si>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</si>
  <si>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</si>
  <si>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</si>
  <si>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</si>
  <si>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</si>
  <si>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</si>
  <si>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</si>
  <si>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</si>
  <si>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</si>
  <si>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</si>
  <si>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</si>
  <si>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</si>
  <si>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</si>
  <si>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</si>
  <si>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</si>
  <si>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</si>
  <si>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</si>
  <si>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</si>
  <si>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</si>
  <si>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</si>
  <si>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</si>
  <si>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</si>
  <si>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</si>
  <si>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</si>
  <si>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</si>
  <si>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</si>
  <si>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</si>
  <si>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</si>
  <si>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</si>
  <si>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</si>
  <si>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</si>
  <si>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</si>
  <si>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</si>
  <si>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</si>
  <si>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</si>
  <si>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</si>
  <si>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</si>
  <si>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</si>
  <si>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</si>
  <si>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</si>
  <si>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</si>
  <si>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</si>
  <si>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</si>
  <si>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</si>
  <si>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</si>
  <si>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</si>
  <si>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</si>
  <si>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</si>
  <si>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</si>
  <si>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</si>
  <si>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</si>
  <si>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</si>
  <si>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</si>
  <si>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</si>
  <si>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</si>
  <si>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</si>
  <si>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</si>
  <si>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</si>
  <si>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</si>
  <si>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</si>
  <si>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</si>
  <si>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</si>
  <si>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</si>
  <si>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</si>
  <si>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</si>
  <si>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</si>
  <si>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</si>
  <si>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</si>
  <si>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</si>
  <si>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</si>
  <si>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</si>
  <si>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</si>
  <si>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</si>
  <si>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</si>
  <si>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</si>
  <si>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</si>
  <si>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</si>
  <si>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</si>
  <si>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</si>
  <si>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</si>
  <si>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</si>
  <si>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</si>
  <si>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</si>
  <si>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</si>
  <si>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</si>
  <si>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</si>
  <si>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</si>
  <si>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</si>
  <si>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</si>
  <si>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</si>
  <si>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</si>
  <si>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</si>
  <si>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</si>
  <si>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</si>
  <si>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</si>
  <si>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</si>
  <si>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</si>
  <si>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</si>
  <si>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</si>
  <si>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</si>
  <si>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</si>
  <si>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</si>
  <si>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</si>
  <si>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</si>
  <si>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</si>
  <si>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</si>
  <si>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</si>
  <si>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</si>
  <si>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</si>
  <si>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</si>
  <si>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</si>
  <si>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</si>
  <si>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</si>
  <si>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</si>
  <si>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</si>
  <si>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</si>
  <si>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</si>
  <si>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</si>
  <si>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</si>
  <si>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</si>
  <si>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</si>
  <si>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</si>
  <si>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</si>
  <si>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</si>
  <si>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</si>
  <si>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</si>
  <si>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</si>
  <si>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</si>
  <si>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</si>
  <si>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</si>
  <si>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</si>
  <si>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</si>
  <si>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</si>
  <si>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</si>
  <si>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</si>
  <si>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</si>
  <si>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</si>
  <si>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</si>
  <si>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</si>
  <si>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</si>
  <si>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</si>
  <si>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</si>
  <si>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</si>
  <si>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</si>
  <si>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</si>
  <si>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</si>
  <si>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</si>
  <si>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</si>
  <si>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</si>
  <si>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</si>
  <si>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</si>
  <si>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</si>
  <si>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</si>
  <si>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</si>
  <si>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</si>
  <si>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</si>
  <si>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</si>
  <si>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</si>
  <si>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</si>
  <si>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</si>
  <si>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</si>
  <si>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</si>
  <si>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</si>
  <si>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</si>
  <si>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</si>
  <si>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</si>
  <si>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</si>
  <si>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</si>
  <si>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</si>
  <si>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</si>
  <si>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</si>
  <si>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</si>
  <si>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</si>
  <si>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</si>
  <si>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</si>
  <si>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</si>
  <si>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</si>
  <si>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</si>
  <si>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</si>
  <si>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</si>
  <si>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</si>
  <si>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</si>
  <si>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</si>
  <si>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</si>
  <si>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</si>
  <si>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</si>
  <si>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</si>
  <si>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</si>
  <si>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</si>
  <si>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</si>
  <si>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</si>
  <si>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</si>
  <si>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</si>
  <si>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</si>
  <si>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</si>
  <si>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</si>
  <si>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</si>
  <si>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</si>
  <si>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</si>
  <si>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</si>
  <si>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</si>
  <si>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</si>
  <si>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</si>
  <si>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</si>
  <si>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</si>
  <si>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</si>
  <si>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</si>
  <si>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</si>
  <si>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</si>
  <si>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</si>
  <si>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</si>
  <si>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</si>
  <si>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</si>
  <si>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</si>
  <si>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</si>
  <si>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</si>
  <si>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</si>
  <si>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</si>
  <si>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</si>
  <si>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</si>
  <si>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</si>
  <si>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</si>
  <si>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</si>
  <si>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</si>
  <si>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</si>
  <si>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</si>
  <si>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</si>
  <si>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</si>
  <si>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</si>
  <si>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</si>
  <si>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</si>
  <si>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</si>
  <si>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</si>
  <si>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</si>
  <si>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</si>
  <si>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</si>
  <si>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</si>
  <si>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</si>
  <si>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</si>
  <si>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</si>
  <si>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</si>
  <si>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</si>
  <si>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</si>
  <si>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</si>
  <si>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</si>
  <si>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</si>
  <si>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</si>
  <si>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</si>
  <si>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</si>
  <si>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</si>
  <si>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</si>
  <si>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</si>
  <si>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</si>
  <si>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</si>
  <si>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</si>
  <si>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</si>
  <si>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</si>
  <si>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</si>
  <si>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</si>
  <si>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</si>
  <si>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</si>
  <si>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</si>
  <si>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</si>
  <si>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</si>
  <si>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</si>
  <si>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</si>
  <si>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</si>
  <si>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</si>
  <si>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</si>
  <si>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</si>
  <si>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</si>
  <si>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</si>
  <si>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</si>
  <si>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</si>
  <si>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</si>
  <si>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</si>
  <si>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</si>
  <si>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</si>
  <si>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</si>
  <si>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</si>
  <si>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</si>
  <si>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</si>
  <si>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</si>
  <si>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</si>
  <si>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</si>
  <si>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</si>
  <si>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</si>
  <si>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</si>
  <si>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</si>
  <si>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</si>
  <si>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</si>
  <si>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</si>
  <si>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</si>
  <si>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</si>
  <si>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</si>
  <si>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</si>
  <si>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</si>
  <si>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</si>
  <si>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</si>
  <si>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</si>
  <si>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</si>
  <si>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</si>
  <si>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</si>
  <si>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</si>
  <si>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</si>
  <si>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</si>
  <si>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</si>
  <si>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</si>
  <si>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</si>
  <si>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</si>
  <si>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</si>
  <si>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</si>
  <si>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</si>
  <si>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</si>
  <si>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</si>
  <si>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</si>
  <si>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</si>
  <si>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</si>
  <si>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</si>
  <si>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</si>
  <si>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</si>
  <si>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</si>
  <si>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</si>
  <si>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</si>
  <si>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</si>
  <si>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</si>
  <si>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</si>
  <si>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</si>
  <si>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</si>
  <si>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</si>
  <si>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</si>
  <si>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</si>
  <si>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</si>
  <si>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</si>
  <si>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</si>
  <si>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</si>
  <si>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</si>
  <si>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</si>
  <si>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</si>
  <si>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</si>
  <si>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</si>
  <si>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</si>
  <si>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</si>
  <si>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</si>
  <si>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</si>
  <si>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</si>
  <si>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</si>
  <si>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</si>
  <si>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</si>
  <si>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</si>
  <si>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</si>
  <si>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</si>
  <si>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</si>
  <si>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</si>
  <si>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</si>
  <si>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</si>
  <si>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</si>
  <si>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</si>
  <si>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</si>
  <si>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</si>
  <si>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</si>
  <si>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</si>
  <si>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</si>
  <si>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</si>
  <si>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</si>
  <si>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</si>
  <si>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</si>
  <si>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</si>
  <si>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</si>
  <si>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</si>
  <si>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</si>
  <si>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</si>
  <si>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</si>
  <si>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</si>
  <si>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</si>
  <si>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</si>
  <si>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</si>
  <si>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</si>
  <si>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</si>
  <si>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</si>
  <si>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</si>
  <si>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</si>
  <si>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</si>
  <si>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</si>
  <si>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</si>
  <si>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</si>
  <si>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</si>
  <si>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</si>
  <si>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</si>
  <si>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</si>
  <si>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</si>
  <si>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</si>
  <si>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</si>
  <si>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</si>
  <si>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</si>
  <si>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</si>
  <si>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</si>
  <si>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</si>
  <si>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</si>
  <si>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</si>
  <si>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</si>
  <si>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</si>
  <si>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</si>
  <si>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</si>
  <si>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</si>
  <si>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</si>
  <si>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</si>
  <si>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</si>
  <si>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</si>
  <si>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</si>
  <si>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</si>
  <si>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</si>
  <si>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</si>
  <si>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</si>
  <si>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</si>
  <si>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</si>
  <si>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</si>
  <si>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</si>
  <si>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</si>
  <si>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</si>
  <si>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</si>
  <si>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</si>
  <si>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</si>
  <si>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</si>
  <si>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</si>
  <si>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</si>
  <si>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</si>
  <si>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</si>
  <si>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</si>
  <si>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</si>
  <si>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</si>
  <si>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</si>
  <si>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</si>
  <si>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</si>
  <si>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</si>
  <si>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</si>
  <si>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</si>
  <si>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</si>
  <si>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</si>
  <si>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</si>
  <si>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</si>
  <si>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</si>
  <si>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</si>
  <si>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</si>
  <si>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</si>
  <si>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</si>
  <si>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</si>
  <si>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</si>
  <si>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</si>
  <si>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</si>
  <si>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</si>
  <si>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</si>
  <si>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</si>
  <si>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</si>
  <si>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</si>
  <si>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</si>
  <si>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</si>
  <si>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</si>
  <si>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</si>
  <si>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</si>
  <si>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</si>
  <si>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</si>
  <si>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</si>
  <si>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</si>
  <si>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</si>
  <si>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</si>
  <si>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</si>
  <si>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</si>
  <si>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</si>
  <si>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</si>
  <si>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</si>
  <si>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</si>
  <si>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</si>
  <si>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</si>
  <si>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</si>
  <si>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</si>
  <si>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</si>
  <si>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</si>
  <si>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</si>
  <si>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</si>
  <si>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</si>
  <si>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</si>
  <si>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</si>
  <si>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</si>
  <si>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</si>
  <si>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</si>
  <si>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</si>
  <si>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</si>
  <si>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</si>
  <si>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</si>
  <si>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</si>
  <si>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</si>
  <si>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</si>
  <si>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</si>
  <si>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</si>
  <si>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</si>
  <si>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</si>
  <si>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</si>
  <si>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</si>
  <si>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</si>
  <si>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</si>
  <si>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</si>
  <si>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</si>
  <si>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</si>
  <si>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</si>
  <si>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</si>
  <si>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</si>
  <si>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</si>
  <si>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</si>
  <si>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</si>
  <si>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</si>
  <si>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</si>
  <si>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</si>
  <si>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</si>
  <si>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</si>
  <si>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</si>
  <si>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</si>
  <si>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</si>
  <si>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</si>
  <si>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</si>
  <si>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</si>
  <si>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</si>
  <si>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</si>
  <si>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</si>
  <si>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</si>
  <si>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</si>
  <si>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</si>
  <si>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</si>
  <si>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</si>
  <si>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</si>
  <si>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</si>
  <si>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</si>
  <si>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</si>
  <si>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</si>
  <si>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</si>
  <si>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</si>
  <si>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</si>
  <si>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</si>
  <si>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</si>
  <si>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</si>
  <si>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</si>
  <si>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</si>
  <si>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</si>
  <si>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</si>
  <si>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</si>
  <si>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</si>
  <si>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</si>
  <si>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</si>
  <si>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</si>
  <si>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</si>
  <si>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</si>
  <si>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</si>
  <si>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</si>
  <si>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</si>
  <si>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</si>
  <si>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</si>
  <si>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</si>
  <si>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</si>
  <si>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</si>
  <si>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</si>
  <si>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</si>
  <si>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</si>
  <si>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</si>
  <si>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</si>
  <si>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</si>
  <si>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</si>
  <si>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</si>
  <si>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</si>
  <si>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</si>
  <si>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</si>
  <si>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</si>
  <si>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</si>
  <si>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</si>
  <si>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</si>
  <si>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</si>
  <si>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</si>
  <si>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</si>
  <si>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</si>
  <si>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</si>
  <si>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</si>
  <si>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</si>
  <si>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</si>
  <si>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</si>
  <si>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</si>
  <si>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</si>
  <si>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</si>
  <si>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</si>
  <si>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</si>
  <si>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</si>
  <si>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</si>
  <si>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</si>
  <si>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</si>
  <si>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</si>
  <si>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</si>
  <si>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</si>
  <si>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</si>
  <si>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</si>
  <si>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</si>
  <si>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</si>
  <si>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</si>
  <si>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</si>
  <si>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</si>
  <si>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</si>
  <si>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</si>
  <si>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</si>
  <si>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</si>
  <si>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</si>
  <si>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</si>
  <si>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</si>
  <si>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</si>
  <si>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</si>
  <si>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</si>
  <si>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</si>
  <si>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</si>
  <si>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</si>
  <si>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</si>
  <si>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</si>
  <si>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</si>
  <si>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</si>
  <si>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</si>
  <si>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</si>
  <si>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</si>
  <si>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</si>
  <si>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</si>
  <si>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</si>
  <si>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</si>
  <si>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</si>
  <si>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</si>
  <si>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</si>
  <si>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</si>
  <si>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</si>
  <si>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</si>
  <si>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</si>
  <si>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</si>
  <si>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</si>
  <si>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</si>
  <si>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</si>
  <si>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</si>
  <si>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</si>
  <si>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</si>
  <si>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</si>
  <si>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</si>
  <si>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</si>
  <si>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</si>
  <si>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</si>
  <si>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</si>
  <si>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</si>
  <si>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</si>
  <si>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</si>
  <si>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</si>
  <si>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</si>
  <si>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</si>
  <si>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</si>
  <si>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</si>
  <si>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</si>
  <si>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</si>
  <si>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</si>
  <si>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</si>
  <si>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</si>
  <si>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</si>
  <si>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</si>
  <si>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</si>
  <si>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</si>
  <si>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</si>
  <si>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</si>
  <si>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</si>
  <si>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</si>
  <si>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</si>
  <si>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</si>
  <si>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</si>
  <si>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</si>
  <si>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</si>
  <si>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</si>
  <si>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</si>
  <si>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</si>
  <si>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</si>
  <si>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</si>
  <si>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</si>
  <si>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</si>
  <si>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</si>
  <si>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</si>
  <si>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</si>
  <si>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</si>
  <si>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</si>
  <si>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</si>
  <si>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</si>
  <si>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</si>
  <si>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</si>
  <si>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</si>
  <si>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</si>
  <si>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</si>
  <si>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</si>
  <si>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</si>
  <si>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</si>
  <si>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</si>
  <si>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</si>
  <si>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</si>
  <si>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</si>
  <si>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</si>
  <si>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</si>
  <si>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</si>
  <si>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</si>
  <si>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</si>
  <si>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</si>
  <si>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</si>
  <si>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</si>
  <si>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</si>
  <si>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</si>
  <si>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</si>
  <si>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</si>
  <si>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</si>
  <si>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</si>
  <si>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</si>
  <si>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</si>
  <si>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</si>
  <si>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</si>
  <si>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</si>
  <si>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</si>
  <si>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</si>
  <si>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</si>
  <si>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</si>
  <si>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</si>
  <si>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</si>
  <si>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</si>
  <si>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</si>
  <si>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</si>
  <si>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</si>
  <si>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</si>
  <si>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</si>
  <si>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</si>
  <si>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</si>
  <si>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</si>
  <si>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</si>
  <si>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</si>
  <si>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</si>
  <si>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</si>
  <si>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</si>
  <si>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</si>
  <si>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</si>
  <si>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</si>
  <si>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</si>
  <si>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</si>
  <si>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</si>
  <si>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</si>
  <si>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</si>
  <si>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</si>
  <si>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</si>
  <si>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</si>
  <si>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</si>
  <si>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</si>
  <si>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</si>
  <si>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</si>
  <si>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</si>
  <si>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</si>
  <si>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</si>
  <si>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</si>
  <si>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</si>
  <si>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</si>
  <si>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</si>
  <si>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</si>
  <si>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</si>
  <si>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</si>
  <si>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</si>
  <si>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</si>
  <si>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</si>
  <si>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</si>
  <si>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</si>
  <si>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</si>
  <si>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</si>
  <si>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</si>
  <si>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</si>
  <si>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</si>
  <si>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</si>
  <si>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</si>
  <si>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</si>
  <si>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</si>
  <si>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</si>
  <si>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</si>
  <si>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</si>
  <si>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</si>
  <si>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</si>
  <si>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</si>
  <si>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</si>
  <si>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</si>
  <si>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</si>
  <si>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</si>
  <si>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</si>
  <si>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</si>
  <si>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</si>
  <si>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</si>
  <si>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</si>
  <si>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</si>
  <si>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</si>
  <si>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</si>
  <si>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</si>
  <si>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</si>
  <si>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</si>
  <si>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</si>
  <si>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</si>
  <si>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</si>
  <si>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</si>
  <si>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</si>
  <si>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</si>
  <si>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</si>
  <si>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</si>
  <si>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</si>
  <si>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</si>
  <si>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</si>
  <si>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</si>
  <si>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</si>
  <si>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</si>
  <si>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</si>
  <si>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</si>
  <si>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</si>
  <si>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</si>
  <si>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</si>
  <si>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</si>
  <si>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</si>
  <si>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</si>
  <si>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</si>
  <si>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</si>
  <si>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</si>
  <si>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</si>
  <si>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</si>
  <si>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</si>
  <si>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</si>
  <si>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</si>
  <si>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</si>
  <si>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</si>
  <si>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</si>
  <si>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</si>
  <si>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</si>
  <si>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</si>
  <si>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</si>
  <si>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</si>
  <si>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</si>
  <si>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</si>
  <si>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</si>
  <si>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</si>
  <si>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</si>
  <si>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</si>
  <si>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</si>
  <si>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</si>
  <si>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</si>
  <si>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</si>
  <si>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</si>
  <si>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</si>
  <si>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</si>
  <si>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</si>
  <si>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</si>
  <si>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</si>
  <si>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</si>
  <si>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</si>
  <si>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</si>
  <si>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</si>
  <si>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</si>
  <si>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</si>
  <si>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</si>
  <si>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</si>
  <si>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</si>
  <si>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</si>
  <si>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</si>
  <si>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</si>
  <si>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</si>
  <si>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</si>
  <si>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</si>
  <si>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</si>
  <si>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</si>
  <si>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</si>
  <si>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</si>
  <si>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</si>
  <si>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</si>
  <si>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</si>
  <si>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</si>
  <si>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</si>
  <si>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</si>
  <si>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</si>
  <si>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</si>
  <si>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</si>
  <si>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</si>
  <si>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</si>
  <si>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</si>
  <si>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</si>
  <si>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</si>
  <si>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</si>
  <si>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</si>
  <si>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</si>
  <si>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</si>
  <si>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</si>
  <si>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</si>
  <si>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</si>
  <si>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</si>
  <si>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</si>
  <si>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</si>
  <si>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</si>
  <si>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</si>
  <si>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</si>
  <si>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</si>
  <si>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</si>
  <si>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</si>
  <si>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</si>
  <si>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</si>
  <si>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</si>
  <si>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</si>
  <si>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</si>
  <si>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</si>
  <si>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</si>
  <si>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</si>
  <si>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</si>
  <si>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</si>
  <si>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</si>
  <si>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</si>
  <si>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</si>
  <si>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</si>
  <si>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</si>
  <si>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</si>
  <si>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</si>
  <si>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</si>
  <si>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</si>
  <si>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</si>
  <si>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</si>
  <si>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</si>
  <si>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</si>
  <si>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</si>
  <si>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</si>
  <si>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</si>
  <si>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</si>
  <si>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</si>
  <si>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</si>
  <si>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</si>
  <si>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</si>
  <si>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</si>
  <si>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</si>
  <si>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</si>
  <si>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</si>
  <si>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</si>
  <si>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</si>
  <si>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</si>
  <si>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</si>
  <si>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</si>
  <si>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</si>
  <si>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</si>
  <si>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</si>
  <si>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</si>
  <si>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</si>
  <si>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</si>
  <si>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</si>
  <si>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</si>
  <si>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</si>
  <si>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</si>
  <si>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</si>
  <si>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</si>
  <si>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</si>
  <si>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</si>
  <si>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</si>
  <si>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</si>
  <si>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</si>
  <si>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</si>
  <si>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</si>
  <si>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</si>
  <si>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</si>
  <si>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</si>
  <si>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</si>
  <si>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</si>
  <si>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</si>
  <si>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</si>
  <si>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</si>
  <si>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</si>
  <si>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</si>
  <si>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</si>
  <si>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</si>
  <si>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</si>
  <si>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</si>
  <si>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</si>
  <si>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</si>
  <si>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</si>
  <si>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</si>
  <si>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</si>
  <si>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</si>
  <si>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</si>
  <si>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</si>
  <si>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</si>
  <si>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</si>
  <si>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</si>
  <si>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</si>
  <si>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</si>
  <si>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</si>
  <si>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</si>
  <si>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</si>
  <si>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</si>
  <si>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</si>
  <si>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</si>
  <si>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</si>
  <si>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</si>
  <si>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</si>
  <si>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</si>
  <si>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</si>
  <si>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</si>
  <si>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</si>
  <si>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</si>
  <si>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</si>
  <si>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</si>
  <si>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</si>
  <si>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</si>
  <si>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</si>
  <si>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</si>
  <si>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</si>
  <si>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</si>
  <si>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</si>
  <si>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</si>
  <si>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</si>
  <si>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</si>
  <si>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</si>
  <si>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</si>
  <si>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</si>
  <si>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</si>
  <si>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</si>
  <si>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</si>
  <si>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</si>
  <si>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</si>
  <si>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</si>
  <si>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</si>
  <si>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</si>
  <si>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</si>
  <si>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</si>
  <si>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</si>
  <si>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</si>
  <si>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</si>
  <si>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</si>
  <si>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</si>
  <si>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</si>
  <si>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</si>
  <si>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</si>
  <si>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</si>
  <si>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</si>
  <si>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</si>
  <si>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</si>
  <si>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</si>
  <si>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</si>
  <si>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</si>
  <si>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</si>
  <si>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</si>
  <si>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</si>
  <si>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</si>
  <si>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</si>
  <si>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</si>
  <si>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</si>
  <si>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</si>
  <si>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</si>
  <si>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</si>
  <si>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</si>
  <si>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</si>
  <si>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</si>
  <si>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</si>
  <si>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</si>
  <si>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</si>
  <si>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</si>
  <si>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</si>
  <si>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</si>
  <si>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</si>
  <si>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</si>
  <si>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</si>
  <si>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</si>
  <si>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</si>
  <si>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</si>
  <si>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</si>
  <si>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</si>
  <si>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</si>
  <si>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</si>
  <si>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</si>
  <si>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</si>
  <si>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</si>
  <si>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</si>
  <si>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</si>
  <si>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</si>
  <si>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</si>
  <si>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</si>
  <si>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</si>
  <si>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</si>
  <si>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</si>
  <si>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</si>
  <si>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</si>
  <si>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</si>
  <si>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</si>
  <si>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</si>
  <si>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</si>
  <si>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</si>
  <si>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</si>
  <si>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</si>
  <si>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</si>
  <si>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</si>
  <si>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</si>
  <si>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</si>
  <si>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</si>
  <si>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</si>
  <si>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</si>
  <si>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</si>
  <si>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</si>
  <si>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</si>
  <si>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</si>
  <si>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</si>
  <si>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</si>
  <si>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</si>
  <si>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</si>
  <si>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</si>
  <si>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</si>
  <si>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</si>
  <si>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</si>
  <si>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</si>
  <si>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</si>
  <si>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</si>
  <si>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</si>
  <si>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</si>
  <si>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</si>
  <si>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</si>
  <si>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</si>
  <si>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</si>
  <si>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</si>
  <si>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</si>
  <si>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</si>
  <si>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</si>
  <si>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</si>
  <si>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</si>
  <si>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</si>
  <si>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</si>
  <si>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</si>
  <si>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</si>
  <si>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</si>
  <si>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</si>
  <si>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</si>
  <si>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</si>
  <si>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</si>
  <si>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</si>
  <si>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</si>
  <si>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</si>
  <si>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</si>
  <si>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</si>
  <si>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</si>
  <si>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</si>
  <si>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</si>
  <si>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</si>
  <si>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</si>
  <si>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</si>
  <si>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</si>
  <si>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</si>
  <si>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</si>
  <si>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</si>
  <si>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</si>
  <si>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</si>
  <si>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</si>
  <si>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</si>
  <si>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</si>
  <si>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</si>
  <si>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</si>
  <si>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</si>
  <si>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</si>
  <si>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</si>
  <si>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</si>
  <si>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</si>
  <si>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</si>
  <si>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</si>
  <si>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</si>
  <si>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</si>
  <si>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</si>
  <si>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</si>
  <si>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</si>
  <si>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</si>
  <si>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</si>
  <si>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</si>
  <si>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</si>
  <si>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</si>
  <si>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</si>
  <si>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</si>
  <si>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</si>
  <si>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</si>
  <si>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</si>
  <si>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</si>
  <si>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</si>
  <si>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</si>
  <si>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</si>
  <si>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</si>
  <si>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</si>
  <si>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</si>
  <si>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</si>
  <si>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</si>
  <si>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</si>
  <si>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</si>
  <si>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</si>
  <si>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</si>
  <si>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</si>
  <si>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</si>
  <si>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</si>
  <si>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</si>
  <si>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</si>
  <si>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</si>
  <si>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</si>
  <si>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</si>
  <si>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</si>
  <si>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</si>
  <si>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</si>
  <si>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</si>
  <si>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</si>
  <si>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</si>
  <si>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</si>
  <si>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</si>
  <si>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</si>
  <si>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</si>
  <si>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</si>
  <si>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</si>
  <si>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</si>
  <si>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</si>
  <si>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</si>
  <si>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</si>
  <si>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</si>
  <si>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</si>
  <si>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</si>
  <si>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</si>
  <si>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</si>
  <si>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</si>
  <si>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</si>
  <si>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</si>
  <si>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</si>
  <si>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</si>
  <si>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</si>
  <si>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</si>
  <si>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</si>
  <si>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</si>
  <si>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</si>
  <si>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</si>
  <si>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</si>
  <si>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</si>
  <si>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</si>
  <si>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</si>
  <si>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</si>
  <si>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</si>
  <si>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</si>
  <si>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</si>
  <si>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</si>
  <si>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</si>
  <si>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</si>
  <si>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</si>
  <si>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</si>
  <si>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</si>
  <si>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</si>
  <si>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</si>
  <si>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</si>
  <si>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</si>
  <si>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</si>
  <si>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</si>
  <si>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</si>
  <si>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</si>
  <si>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</si>
  <si>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</si>
  <si>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</si>
  <si>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</si>
  <si>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</si>
  <si>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</si>
  <si>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</si>
  <si>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</si>
  <si>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</si>
  <si>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</si>
  <si>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</si>
  <si>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</si>
  <si>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</si>
  <si>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</si>
  <si>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</si>
  <si>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</si>
  <si>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</si>
  <si>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</si>
  <si>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</si>
  <si>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</si>
  <si>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</si>
  <si>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</si>
  <si>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</si>
  <si>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</si>
  <si>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</si>
  <si>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</si>
  <si>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</si>
  <si>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</si>
  <si>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</si>
  <si>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</si>
  <si>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</si>
  <si>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</si>
  <si>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</si>
  <si>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</si>
  <si>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</si>
  <si>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</si>
  <si>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</si>
  <si>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</si>
  <si>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</si>
  <si>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</si>
  <si>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</si>
  <si>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</si>
  <si>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</si>
  <si>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</si>
  <si>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</si>
  <si>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</si>
  <si>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</si>
  <si>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</si>
  <si>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</si>
  <si>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</si>
  <si>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</si>
  <si>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</si>
  <si>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</si>
  <si>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</si>
  <si>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</si>
  <si>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</si>
  <si>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</si>
  <si>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</si>
  <si>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</si>
  <si>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</si>
  <si>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</si>
  <si>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</si>
  <si>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</si>
  <si>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</si>
  <si>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</si>
  <si>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</si>
  <si>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</si>
  <si>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</si>
  <si>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</si>
  <si>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</si>
  <si>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</si>
  <si>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</si>
  <si>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</si>
  <si>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</si>
  <si>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</si>
  <si>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</si>
  <si>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</si>
  <si>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</si>
  <si>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</si>
  <si>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</si>
  <si>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</si>
  <si>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</si>
  <si>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</si>
  <si>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</si>
  <si>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</si>
  <si>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</si>
  <si>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</si>
  <si>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</si>
  <si>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</si>
  <si>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</si>
  <si>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</si>
  <si>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</si>
  <si>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</si>
  <si>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</si>
  <si>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</si>
  <si>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</si>
  <si>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</si>
  <si>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</si>
  <si>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</si>
  <si>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</si>
  <si>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</si>
  <si>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</si>
  <si>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</si>
  <si>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</si>
  <si>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</si>
  <si>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</si>
  <si>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</si>
  <si>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</si>
  <si>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</si>
  <si>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</si>
  <si>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</si>
  <si>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</si>
  <si>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</si>
  <si>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</si>
  <si>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</si>
  <si>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</si>
  <si>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</si>
  <si>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</si>
  <si>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</si>
  <si>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</si>
  <si>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</si>
  <si>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</si>
  <si>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</si>
  <si>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</si>
  <si>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</si>
  <si>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</si>
  <si>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</si>
  <si>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</si>
  <si>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</si>
  <si>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</si>
  <si>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</si>
  <si>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</si>
  <si>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</si>
  <si>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</si>
  <si>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</si>
  <si>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</si>
  <si>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</si>
  <si>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</si>
  <si>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</si>
  <si>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</si>
  <si>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</si>
  <si>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</si>
  <si>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</si>
  <si>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</si>
  <si>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</si>
  <si>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</si>
  <si>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</si>
  <si>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</si>
  <si>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</si>
  <si>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</si>
  <si>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</si>
  <si>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</si>
  <si>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</si>
  <si>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</si>
  <si>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</si>
  <si>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</si>
  <si>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</si>
  <si>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</si>
  <si>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</si>
  <si>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</si>
  <si>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</si>
  <si>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</si>
  <si>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</si>
  <si>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</si>
  <si>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</si>
  <si>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</si>
  <si>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</si>
  <si>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</si>
  <si>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</si>
  <si>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</si>
  <si>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</si>
  <si>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</si>
  <si>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</si>
  <si>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</si>
  <si>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</si>
  <si>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</si>
  <si>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</si>
  <si>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</si>
  <si>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</si>
  <si>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</si>
  <si>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</si>
  <si>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</si>
  <si>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</si>
  <si>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</si>
  <si>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</si>
  <si>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</si>
  <si>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</si>
  <si>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</si>
  <si>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</si>
  <si>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</si>
  <si>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</si>
  <si>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</si>
  <si>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</si>
  <si>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</si>
  <si>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</si>
  <si>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</si>
  <si>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</si>
  <si>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</si>
  <si>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</si>
  <si>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</si>
  <si>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</si>
  <si>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</si>
  <si>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</si>
  <si>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</si>
  <si>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</si>
  <si>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</si>
  <si>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</si>
  <si>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</si>
  <si>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</si>
  <si>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</si>
  <si>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</si>
  <si>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</si>
  <si>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</si>
  <si>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</si>
  <si>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</si>
  <si>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</si>
  <si>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</si>
  <si>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</si>
  <si>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</si>
  <si>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</si>
  <si>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</si>
  <si>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</si>
  <si>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</si>
  <si>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</si>
  <si>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</si>
  <si>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</si>
  <si>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</si>
  <si>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</si>
  <si>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</si>
  <si>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</si>
  <si>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</si>
  <si>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</si>
  <si>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</si>
  <si>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</si>
  <si>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</si>
  <si>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</si>
  <si>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</si>
  <si>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</si>
  <si>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</si>
  <si>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</si>
  <si>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</si>
  <si>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</si>
  <si>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</si>
  <si>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</si>
  <si>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</si>
  <si>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</si>
  <si>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</si>
  <si>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</si>
  <si>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</si>
  <si>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</si>
  <si>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</si>
  <si>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</si>
  <si>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</si>
  <si>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</si>
  <si>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</si>
  <si>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</si>
  <si>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</si>
  <si>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</si>
  <si>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</si>
  <si>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</si>
  <si>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</si>
  <si>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</si>
  <si>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</si>
  <si>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</si>
  <si>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</si>
  <si>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</si>
  <si>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</si>
  <si>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</si>
  <si>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</si>
  <si>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</si>
  <si>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</si>
  <si>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</si>
  <si>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</si>
  <si>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</si>
  <si>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</si>
  <si>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</si>
  <si>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</si>
  <si>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</si>
  <si>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</si>
  <si>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</si>
  <si>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</si>
  <si>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</si>
  <si>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</si>
  <si>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</si>
  <si>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</si>
  <si>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</si>
  <si>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</si>
  <si>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</si>
  <si>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</si>
  <si>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</si>
  <si>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</si>
  <si>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</si>
  <si>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</si>
  <si>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</si>
  <si>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</si>
  <si>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</si>
  <si>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</si>
  <si>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</si>
  <si>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</si>
  <si>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</si>
  <si>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</si>
  <si>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</si>
  <si>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</si>
  <si>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</si>
  <si>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</si>
  <si>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</si>
  <si>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</si>
  <si>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</si>
  <si>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</si>
  <si>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</si>
  <si>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</si>
  <si>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</si>
  <si>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</si>
  <si>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</si>
  <si>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</si>
  <si>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</si>
  <si>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</si>
  <si>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</si>
  <si>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</si>
  <si>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</si>
  <si>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</si>
  <si>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</si>
  <si>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</si>
  <si>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</si>
  <si>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</si>
  <si>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</si>
  <si>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</si>
  <si>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</si>
  <si>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</si>
  <si>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</si>
  <si>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</si>
  <si>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</si>
  <si>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</si>
  <si>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</si>
  <si>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</si>
  <si>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</si>
  <si>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</si>
  <si>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</si>
  <si>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</si>
  <si>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</si>
  <si>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</si>
  <si>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</si>
  <si>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</si>
  <si>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</si>
  <si>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</si>
  <si>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</si>
  <si>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</si>
  <si>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</si>
  <si>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</si>
  <si>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</si>
  <si>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</si>
  <si>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</si>
  <si>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</si>
  <si>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</si>
  <si>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</si>
  <si>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</si>
  <si>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</si>
  <si>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</si>
  <si>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</si>
  <si>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</si>
  <si>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</si>
  <si>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</si>
  <si>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</si>
  <si>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</si>
  <si>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</si>
  <si>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</si>
  <si>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</si>
  <si>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</si>
  <si>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</si>
  <si>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</si>
  <si>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</si>
  <si>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</si>
  <si>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</si>
  <si>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</si>
  <si>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</si>
  <si>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</si>
  <si>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</si>
  <si>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</si>
  <si>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</si>
  <si>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</si>
  <si>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</si>
  <si>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</si>
  <si>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</si>
  <si>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</si>
  <si>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</si>
  <si>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</si>
  <si>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</si>
  <si>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</si>
  <si>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</si>
  <si>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</si>
  <si>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</si>
  <si>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</si>
  <si>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</si>
  <si>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</si>
  <si>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</si>
  <si>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</si>
  <si>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</si>
  <si>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</si>
  <si>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</si>
  <si>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</si>
  <si>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</si>
  <si>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</si>
  <si>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</si>
  <si>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</si>
  <si>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</si>
  <si>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</si>
  <si>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</si>
  <si>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</si>
  <si>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</si>
  <si>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</si>
  <si>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</si>
  <si>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</si>
  <si>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</si>
  <si>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</si>
  <si>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</si>
  <si>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</si>
  <si>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</si>
  <si>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</si>
  <si>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</si>
  <si>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</si>
  <si>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</si>
  <si>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</si>
  <si>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</si>
  <si>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</si>
  <si>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</si>
  <si>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</si>
  <si>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</si>
  <si>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</si>
  <si>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</si>
  <si>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</si>
  <si>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</si>
  <si>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</si>
  <si>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</si>
  <si>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</si>
  <si>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</si>
  <si>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</si>
  <si>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</si>
  <si>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</si>
  <si>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</si>
  <si>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</si>
  <si>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</si>
  <si>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</si>
  <si>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</si>
  <si>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</si>
  <si>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</si>
  <si>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</si>
  <si>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</si>
  <si>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</si>
  <si>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</si>
  <si>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</si>
  <si>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</si>
  <si>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</si>
  <si>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</si>
  <si>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</si>
  <si>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</si>
  <si>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</si>
  <si>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</si>
  <si>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</si>
  <si>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</si>
  <si>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</si>
  <si>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</si>
  <si>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</si>
  <si>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</si>
  <si>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</si>
  <si>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</si>
  <si>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</si>
  <si>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</si>
  <si>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</si>
  <si>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</si>
  <si>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</si>
  <si>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</si>
  <si>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</si>
  <si>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</si>
  <si>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</si>
  <si>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</si>
  <si>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</si>
  <si>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</si>
  <si>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</si>
  <si>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</si>
  <si>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</si>
  <si>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</si>
  <si>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</si>
  <si>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</si>
  <si>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</si>
  <si>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</si>
  <si>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</si>
  <si>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</si>
  <si>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</si>
  <si>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</si>
  <si>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</si>
  <si>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</si>
  <si>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</si>
  <si>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</si>
  <si>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</si>
  <si>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</si>
  <si>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</si>
  <si>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</si>
  <si>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</si>
  <si>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</si>
  <si>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</si>
  <si>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</si>
  <si>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</si>
  <si>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</si>
  <si>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</si>
  <si>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</si>
  <si>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</si>
  <si>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</si>
  <si>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</si>
  <si>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</si>
  <si>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</si>
  <si>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</si>
  <si>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</si>
  <si>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</si>
  <si>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</si>
  <si>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</si>
  <si>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</si>
  <si>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</si>
  <si>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</si>
  <si>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</si>
  <si>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</si>
  <si>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</si>
  <si>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</si>
  <si>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</si>
  <si>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</si>
  <si>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</si>
  <si>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</si>
  <si>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</si>
  <si>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</si>
  <si>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</si>
  <si>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</si>
  <si>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</si>
  <si>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</si>
  <si>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</si>
  <si>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</si>
  <si>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</si>
  <si>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</si>
  <si>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</si>
  <si>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</si>
  <si>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</si>
  <si>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</si>
  <si>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</si>
  <si>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</si>
  <si>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</si>
  <si>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</si>
  <si>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</si>
  <si>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</si>
  <si>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</si>
  <si>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</si>
  <si>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</si>
  <si>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</si>
  <si>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</si>
  <si>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</si>
  <si>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</si>
  <si>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</si>
  <si>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</si>
  <si>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</si>
  <si>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</si>
  <si>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</si>
  <si>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</si>
  <si>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</si>
  <si>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</si>
  <si>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</si>
  <si>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</si>
  <si>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</si>
  <si>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</si>
  <si>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</si>
  <si>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</si>
  <si>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</si>
  <si>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</si>
  <si>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</si>
  <si>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</si>
  <si>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</si>
  <si>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</si>
  <si>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</si>
  <si>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</si>
  <si>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</si>
  <si>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</si>
  <si>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</si>
  <si>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</si>
  <si>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</si>
  <si>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</si>
  <si>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</si>
  <si>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</si>
  <si>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</si>
  <si>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</si>
  <si>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</si>
  <si>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</si>
  <si>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</si>
  <si>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</si>
  <si>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</si>
  <si>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</si>
  <si>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</si>
  <si>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</si>
  <si>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</si>
  <si>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</si>
  <si>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</si>
  <si>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</si>
  <si>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</si>
  <si>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</si>
  <si>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</si>
  <si>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</si>
  <si>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</si>
  <si>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</si>
  <si>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</si>
  <si>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</si>
  <si>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</si>
  <si>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</si>
  <si>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</si>
  <si>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</si>
  <si>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</si>
  <si>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</si>
  <si>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</si>
  <si>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</si>
  <si>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</si>
  <si>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</si>
  <si>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</si>
  <si>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</si>
  <si>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</si>
  <si>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</si>
  <si>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</si>
  <si>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</si>
  <si>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</si>
  <si>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</si>
  <si>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</si>
  <si>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</si>
  <si>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</si>
  <si>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</si>
  <si>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</si>
  <si>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</si>
  <si>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</si>
  <si>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</si>
  <si>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</si>
  <si>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</si>
  <si>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</si>
  <si>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</si>
  <si>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</si>
  <si>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</si>
  <si>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</si>
  <si>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</si>
  <si>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</si>
  <si>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</si>
  <si>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</si>
  <si>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</si>
  <si>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</si>
  <si>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</si>
  <si>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</si>
  <si>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</si>
  <si>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</si>
  <si>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</si>
  <si>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</si>
  <si>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</si>
  <si>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</si>
  <si>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</si>
  <si>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</si>
  <si>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</si>
  <si>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</si>
  <si>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</si>
  <si>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</si>
  <si>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</si>
  <si>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</si>
  <si>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</si>
  <si>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</si>
  <si>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</si>
  <si>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</si>
  <si>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</si>
  <si>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</si>
  <si>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</si>
  <si>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</si>
  <si>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</si>
  <si>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</si>
  <si>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</si>
  <si>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</si>
  <si>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</si>
  <si>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</si>
  <si>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</si>
  <si>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</si>
  <si>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</si>
  <si>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</si>
  <si>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</si>
  <si>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</si>
  <si>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</si>
  <si>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</si>
  <si>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</si>
  <si>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</si>
  <si>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</si>
  <si>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</si>
  <si>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</si>
  <si>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</si>
  <si>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</si>
  <si>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</si>
  <si>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</si>
  <si>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</si>
  <si>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</si>
  <si>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</si>
  <si>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</si>
  <si>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</si>
  <si>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</si>
  <si>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</si>
  <si>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</si>
  <si>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</si>
  <si>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</si>
  <si>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</si>
  <si>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</si>
  <si>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</si>
  <si>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</si>
  <si>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</si>
  <si>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</si>
  <si>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</si>
  <si>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</si>
  <si>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</si>
  <si>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</si>
  <si>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</si>
  <si>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</si>
  <si>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</si>
  <si>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</si>
  <si>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</si>
  <si>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</si>
  <si>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</si>
  <si>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</si>
  <si>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</si>
  <si>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</si>
  <si>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</si>
  <si>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</si>
  <si>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</si>
  <si>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</si>
  <si>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</si>
  <si>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</si>
  <si>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</si>
  <si>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</si>
  <si>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</si>
  <si>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</si>
  <si>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</si>
  <si>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</si>
  <si>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</si>
  <si>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</si>
  <si>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</si>
  <si>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</si>
  <si>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</si>
  <si>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</si>
  <si>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</si>
  <si>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</si>
  <si>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</si>
  <si>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</si>
  <si>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</si>
  <si>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</si>
  <si>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</si>
  <si>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</si>
  <si>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</si>
  <si>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</si>
  <si>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</si>
  <si>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</si>
  <si>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</si>
  <si>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</si>
  <si>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</si>
  <si>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</si>
  <si>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</si>
  <si>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</si>
  <si>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</si>
  <si>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</si>
  <si>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</si>
  <si>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</si>
  <si>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</si>
  <si>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</si>
  <si>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</si>
  <si>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</si>
  <si>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</si>
  <si>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</si>
  <si>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</si>
  <si>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</si>
  <si>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</si>
  <si>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</si>
  <si>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</si>
  <si>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</si>
  <si>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</si>
  <si>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</si>
  <si>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</si>
  <si>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</si>
  <si>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</si>
  <si>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</si>
  <si>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</si>
  <si>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</si>
  <si>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</si>
  <si>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</si>
  <si>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</si>
  <si>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</si>
  <si>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</si>
  <si>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</si>
  <si>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</si>
  <si>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</si>
  <si>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</si>
  <si>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</si>
  <si>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</si>
  <si>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</si>
  <si>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</si>
  <si>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</si>
  <si>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</si>
  <si>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</si>
  <si>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</si>
  <si>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</si>
  <si>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</si>
  <si>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</si>
  <si>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</si>
  <si>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</si>
  <si>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</si>
  <si>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</si>
  <si>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</si>
  <si>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</si>
  <si>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</si>
  <si>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</si>
  <si>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</si>
  <si>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</si>
  <si>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</si>
  <si>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</si>
  <si>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</si>
  <si>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</si>
  <si>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</si>
  <si>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</si>
  <si>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</si>
  <si>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</si>
  <si>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</si>
  <si>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</si>
  <si>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</si>
  <si>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</si>
  <si>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</si>
  <si>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</si>
  <si>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</si>
  <si>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</si>
  <si>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</si>
  <si>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</si>
  <si>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</si>
  <si>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</si>
  <si>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</si>
  <si>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</si>
  <si>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</si>
  <si>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</si>
  <si>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</si>
  <si>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</si>
  <si>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</si>
  <si>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</si>
  <si>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</si>
  <si>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</si>
  <si>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</si>
  <si>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</si>
  <si>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</si>
  <si>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</si>
  <si>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</si>
  <si>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</si>
  <si>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</si>
  <si>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</si>
  <si>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</si>
  <si>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</si>
  <si>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</si>
  <si>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</si>
  <si>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</si>
  <si>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</si>
  <si>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</si>
  <si>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</si>
  <si>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</si>
  <si>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</si>
  <si>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</si>
  <si>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</si>
  <si>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</si>
  <si>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</si>
  <si>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</si>
  <si>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</si>
  <si>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</si>
  <si>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</si>
  <si>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</si>
  <si>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</si>
  <si>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</si>
  <si>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</si>
  <si>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</si>
  <si>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</si>
  <si>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</si>
  <si>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</si>
  <si>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</si>
  <si>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</si>
  <si>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</si>
  <si>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</si>
  <si>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</si>
  <si>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</si>
  <si>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</si>
  <si>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</si>
  <si>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</si>
  <si>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</si>
  <si>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</si>
  <si>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</si>
  <si>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</si>
  <si>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</si>
  <si>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</si>
  <si>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</si>
  <si>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</si>
  <si>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</si>
  <si>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</si>
  <si>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</si>
  <si>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</si>
  <si>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</si>
  <si>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</si>
  <si>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</si>
  <si>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</si>
  <si>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</si>
  <si>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</si>
  <si>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</si>
  <si>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</si>
  <si>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</si>
  <si>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</si>
  <si>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</si>
  <si>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</si>
  <si>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</si>
  <si>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</si>
  <si>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</si>
  <si>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</si>
  <si>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</si>
  <si>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</si>
  <si>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</si>
  <si>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</si>
  <si>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</si>
  <si>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</si>
  <si>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</si>
  <si>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</si>
  <si>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</si>
  <si>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</si>
  <si>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</si>
  <si>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</si>
  <si>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</si>
  <si>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</si>
  <si>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</si>
  <si>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</si>
  <si>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</si>
  <si>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</si>
  <si>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</si>
  <si>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</si>
  <si>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</si>
  <si>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</si>
  <si>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</si>
  <si>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</si>
  <si>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</si>
  <si>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</si>
  <si>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</si>
  <si>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</si>
  <si>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</si>
  <si>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</si>
  <si>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</si>
  <si>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</si>
  <si>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</si>
  <si>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</si>
  <si>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</si>
  <si>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</si>
  <si>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</si>
  <si>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</si>
  <si>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</si>
  <si>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</si>
  <si>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</si>
  <si>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</si>
  <si>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</si>
  <si>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</si>
  <si>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</si>
  <si>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</si>
  <si>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</si>
  <si>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</si>
  <si>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</si>
  <si>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</si>
  <si>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</si>
  <si>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</si>
  <si>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</si>
  <si>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</si>
  <si>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</si>
  <si>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</si>
  <si>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</si>
  <si>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</si>
  <si>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</si>
  <si>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</si>
  <si>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</si>
  <si>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</si>
  <si>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</si>
  <si>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</si>
  <si>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</si>
  <si>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</si>
  <si>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</si>
  <si>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</si>
  <si>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</si>
  <si>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</si>
  <si>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</si>
  <si>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</si>
  <si>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</si>
  <si>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</si>
  <si>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</si>
  <si>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</si>
  <si>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</si>
  <si>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</si>
  <si>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</si>
  <si>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</si>
  <si>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</si>
  <si>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</si>
  <si>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</si>
  <si>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</si>
  <si>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</si>
  <si>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</si>
  <si>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</si>
  <si>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</si>
  <si>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</si>
  <si>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</si>
  <si>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</si>
  <si>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</si>
  <si>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</si>
  <si>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</si>
  <si>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</si>
  <si>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</si>
  <si>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</si>
  <si>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</si>
  <si>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</si>
  <si>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</si>
  <si>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</si>
  <si>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</si>
  <si>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</si>
  <si>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</si>
  <si>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</si>
  <si>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</si>
  <si>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</si>
  <si>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</si>
  <si>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</si>
  <si>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</si>
  <si>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</si>
  <si>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</si>
  <si>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</si>
  <si>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</si>
  <si>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</si>
  <si>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</si>
  <si>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</si>
  <si>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</si>
  <si>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</si>
  <si>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</si>
  <si>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</si>
  <si>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</si>
  <si>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</si>
  <si>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</si>
  <si>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</si>
  <si>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</si>
  <si>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</si>
  <si>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</si>
  <si>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</si>
  <si>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</si>
  <si>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</si>
  <si>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</si>
  <si>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</si>
  <si>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</si>
  <si>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</si>
  <si>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</si>
  <si>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</si>
  <si>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</si>
  <si>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</si>
  <si>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</si>
  <si>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</si>
  <si>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</si>
  <si>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</si>
  <si>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</si>
  <si>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</si>
  <si>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</si>
  <si>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</si>
  <si>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</si>
  <si>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</si>
  <si>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</si>
  <si>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</si>
  <si>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</si>
  <si>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</si>
  <si>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</si>
  <si>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</si>
  <si>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</si>
  <si>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</si>
  <si>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</si>
  <si>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</si>
  <si>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</si>
  <si>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</si>
  <si>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</si>
  <si>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</si>
  <si>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</si>
  <si>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</si>
  <si>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</si>
  <si>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</si>
  <si>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</si>
  <si>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</si>
  <si>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</si>
  <si>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</si>
  <si>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</si>
  <si>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</si>
  <si>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</si>
  <si>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</si>
  <si>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</si>
  <si>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</si>
  <si>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</si>
  <si>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</si>
  <si>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</si>
  <si>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</si>
  <si>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</si>
  <si>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</si>
  <si>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</si>
  <si>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</si>
  <si>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</si>
  <si>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</si>
  <si>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</si>
  <si>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</si>
  <si>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</si>
  <si>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</si>
  <si>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</si>
  <si>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</si>
  <si>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</si>
  <si>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</si>
  <si>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</si>
  <si>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</si>
  <si>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</si>
  <si>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</si>
  <si>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</si>
  <si>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</si>
  <si>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</si>
  <si>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</si>
  <si>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</si>
  <si>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</si>
  <si>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</si>
  <si>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</si>
  <si>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</si>
  <si>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</si>
  <si>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</si>
  <si>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</si>
  <si>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</si>
  <si>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</si>
  <si>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</si>
  <si>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</si>
  <si>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</si>
  <si>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</si>
  <si>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</si>
  <si>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</si>
  <si>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</si>
  <si>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</si>
  <si>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</si>
  <si>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</si>
  <si>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</si>
  <si>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</si>
  <si>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</si>
  <si>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</si>
  <si>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</si>
  <si>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</si>
  <si>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</si>
  <si>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</si>
  <si>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</si>
  <si>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</si>
  <si>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</si>
  <si>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</si>
  <si>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</si>
  <si>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</si>
  <si>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</si>
  <si>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</si>
  <si>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</si>
  <si>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</si>
  <si>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</si>
  <si>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</si>
  <si>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</si>
  <si>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</si>
  <si>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</si>
  <si>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</si>
  <si>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</si>
  <si>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</si>
  <si>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</si>
  <si>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</si>
  <si>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</si>
  <si>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</si>
  <si>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</si>
  <si>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</si>
  <si>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</si>
  <si>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</si>
  <si>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</si>
  <si>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</si>
  <si>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</si>
  <si>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</si>
  <si>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</si>
  <si>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</si>
  <si>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</si>
  <si>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</si>
  <si>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</si>
  <si>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</si>
  <si>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</si>
  <si>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</si>
  <si>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</si>
  <si>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</si>
  <si>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</si>
  <si>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</si>
  <si>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</si>
  <si>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</si>
  <si>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</si>
  <si>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</si>
  <si>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</si>
  <si>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</si>
  <si>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</si>
  <si>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</si>
  <si>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</si>
  <si>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</si>
  <si>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</si>
  <si>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</si>
  <si>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</si>
  <si>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</si>
  <si>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</si>
  <si>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</si>
  <si>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</si>
  <si>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</si>
  <si>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</si>
  <si>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</si>
  <si>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</si>
  <si>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</si>
  <si>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</si>
  <si>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</si>
  <si>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</si>
  <si>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</si>
  <si>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</si>
  <si>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</si>
  <si>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</si>
  <si>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</si>
  <si>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</si>
  <si>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</si>
  <si>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</si>
  <si>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</si>
  <si>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</si>
  <si>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</si>
  <si>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</si>
  <si>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</si>
  <si>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</si>
  <si>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</si>
  <si>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</si>
  <si>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</si>
  <si>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</si>
  <si>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</si>
  <si>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</si>
  <si>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</si>
  <si>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</si>
  <si>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</si>
  <si>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</si>
  <si>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</si>
  <si>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</si>
  <si>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</si>
  <si>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</si>
  <si>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</si>
  <si>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</si>
  <si>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</si>
  <si>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</si>
  <si>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</si>
  <si>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</si>
  <si>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</si>
  <si>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</si>
  <si>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</si>
  <si>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</si>
  <si>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</si>
  <si>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</si>
  <si>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</si>
  <si>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</si>
  <si>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</si>
  <si>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</si>
  <si>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</si>
  <si>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</si>
  <si>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</si>
  <si>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</si>
  <si>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</si>
  <si>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</si>
  <si>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</si>
  <si>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</si>
  <si>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</si>
  <si>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</si>
  <si>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</si>
  <si>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</si>
  <si>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</si>
  <si>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</si>
  <si>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</si>
  <si>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</si>
  <si>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</si>
  <si>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</si>
  <si>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</si>
  <si>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</si>
  <si>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</si>
  <si>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</si>
  <si>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</si>
  <si>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</si>
  <si>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</si>
  <si>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</si>
  <si>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</si>
  <si>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</si>
  <si>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</si>
  <si>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</si>
  <si>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</si>
  <si>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</si>
  <si>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</si>
  <si>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</si>
  <si>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</si>
  <si>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</si>
  <si>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</si>
  <si>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</si>
  <si>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</si>
  <si>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</si>
  <si>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</si>
  <si>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</si>
  <si>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</si>
  <si>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</si>
  <si>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</si>
  <si>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</si>
  <si>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</si>
  <si>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</si>
  <si>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</si>
  <si>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</si>
  <si>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</si>
  <si>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</si>
  <si>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</si>
  <si>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</si>
  <si>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</si>
  <si>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</si>
  <si>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</si>
  <si>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</si>
  <si>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</si>
  <si>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</si>
  <si>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</si>
  <si>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</si>
  <si>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</si>
  <si>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</si>
  <si>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</si>
  <si>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</si>
  <si>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</si>
  <si>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</si>
  <si>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</si>
  <si>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</si>
  <si>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</si>
  <si>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</si>
  <si>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</si>
  <si>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</si>
  <si>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</si>
  <si>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</si>
  <si>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</si>
  <si>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</si>
  <si>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</si>
  <si>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</si>
  <si>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</si>
  <si>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</si>
  <si>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</si>
  <si>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</si>
  <si>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</si>
  <si>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</si>
  <si>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</si>
  <si>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</si>
  <si>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</si>
  <si>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</si>
  <si>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</si>
  <si>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</si>
  <si>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</si>
  <si>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</si>
  <si>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</si>
  <si>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</si>
  <si>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</si>
  <si>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</si>
  <si>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</si>
  <si>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</si>
  <si>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</si>
  <si>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</si>
  <si>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</si>
  <si>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</si>
  <si>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</si>
  <si>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</si>
  <si>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</si>
  <si>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</si>
  <si>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</si>
  <si>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</si>
  <si>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</si>
  <si>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</si>
  <si>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</si>
  <si>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</si>
  <si>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</si>
  <si>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</si>
  <si>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</si>
  <si>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</si>
  <si>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</si>
  <si>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</si>
  <si>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</si>
  <si>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</si>
  <si>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</si>
  <si>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</si>
  <si>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</si>
  <si>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</si>
  <si>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</si>
  <si>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</si>
  <si>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</si>
  <si>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</si>
  <si>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</si>
  <si>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</si>
  <si>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</si>
  <si>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</si>
  <si>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</si>
  <si>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</si>
  <si>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</si>
  <si>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</si>
  <si>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</si>
  <si>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</si>
  <si>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</si>
  <si>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</si>
  <si>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</si>
  <si>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</si>
  <si>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</si>
  <si>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</si>
  <si>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</si>
  <si>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</si>
  <si>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</si>
  <si>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</si>
  <si>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</si>
  <si>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</si>
  <si>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</si>
  <si>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</si>
  <si>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</si>
  <si>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</si>
  <si>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</si>
  <si>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</si>
  <si>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</si>
  <si>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</si>
  <si>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</si>
  <si>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</si>
  <si>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</si>
  <si>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</si>
  <si>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</si>
  <si>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</si>
  <si>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</si>
  <si>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</si>
  <si>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</si>
  <si>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</si>
  <si>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</si>
  <si>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</si>
  <si>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</si>
  <si>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</si>
  <si>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</si>
  <si>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</si>
  <si>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</si>
  <si>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</si>
  <si>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</si>
  <si>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</si>
  <si>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</si>
  <si>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</si>
  <si>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</si>
  <si>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</si>
  <si>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</si>
  <si>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</si>
  <si>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</si>
  <si>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</si>
  <si>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</si>
  <si>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</si>
  <si>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</si>
  <si>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</si>
  <si>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</si>
  <si>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</si>
  <si>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</si>
  <si>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</si>
  <si>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</si>
  <si>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</si>
  <si>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</si>
  <si>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</si>
  <si>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</si>
  <si>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</si>
  <si>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</si>
  <si>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</si>
  <si>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</si>
  <si>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</si>
  <si>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</si>
  <si>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</si>
  <si>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</si>
  <si>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</si>
  <si>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</si>
  <si>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</si>
  <si>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</si>
  <si>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</si>
  <si>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</si>
  <si>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</si>
  <si>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</si>
  <si>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</si>
  <si>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</si>
  <si>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</si>
  <si>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</si>
  <si>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</si>
  <si>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</si>
  <si>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</si>
  <si>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</si>
  <si>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</si>
  <si>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</si>
  <si>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</si>
  <si>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</si>
  <si>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</si>
  <si>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</si>
  <si>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</si>
  <si>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</si>
  <si>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</si>
  <si>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</si>
  <si>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</si>
  <si>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</si>
  <si>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</si>
  <si>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</si>
  <si>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</si>
  <si>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</si>
  <si>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</si>
  <si>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</si>
  <si>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</si>
  <si>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</si>
  <si>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</si>
  <si>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</si>
  <si>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</si>
  <si>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</si>
  <si>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</si>
  <si>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</si>
  <si>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</si>
  <si>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</si>
  <si>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</si>
  <si>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</si>
  <si>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</si>
  <si>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</si>
  <si>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</si>
  <si>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</si>
  <si>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</si>
  <si>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</si>
  <si>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</si>
  <si>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</si>
  <si>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</si>
  <si>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</si>
  <si>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</si>
  <si>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</si>
  <si>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</si>
  <si>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</si>
  <si>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</si>
  <si>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</si>
  <si>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</si>
  <si>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</si>
  <si>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</si>
  <si>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</si>
  <si>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</si>
  <si>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</si>
  <si>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</si>
  <si>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</si>
  <si>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</si>
  <si>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</si>
  <si>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</si>
  <si>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</si>
  <si>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</si>
  <si>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</si>
  <si>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</si>
  <si>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</si>
  <si>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</si>
  <si>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</si>
  <si>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</si>
  <si>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</si>
  <si>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</si>
  <si>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</si>
  <si>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</si>
  <si>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</si>
  <si>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</si>
  <si>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</si>
  <si>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</si>
  <si>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</si>
  <si>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</si>
  <si>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</si>
  <si>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</si>
  <si>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</si>
  <si>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</si>
  <si>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</si>
  <si>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</si>
  <si>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</si>
  <si>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</si>
  <si>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</si>
  <si>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</si>
  <si>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</si>
  <si>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</si>
  <si>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</si>
  <si>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</si>
  <si>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</si>
  <si>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</si>
  <si>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</si>
  <si>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</si>
  <si>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</si>
  <si>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</si>
  <si>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</si>
  <si>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</si>
  <si>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</si>
  <si>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</si>
  <si>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</si>
  <si>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</si>
  <si>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</si>
  <si>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</si>
  <si>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</si>
  <si>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</si>
  <si>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</si>
  <si>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</si>
  <si>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</si>
  <si>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</si>
  <si>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</si>
  <si>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</si>
  <si>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</si>
  <si>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</si>
  <si>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</si>
  <si>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</si>
  <si>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</si>
  <si>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</si>
  <si>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</si>
  <si>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</si>
  <si>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</si>
  <si>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</si>
  <si>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</si>
  <si>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</si>
  <si>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</si>
  <si>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</si>
  <si>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</si>
  <si>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</si>
  <si>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</si>
  <si>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</si>
  <si>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</si>
  <si>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</si>
  <si>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</si>
  <si>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</si>
  <si>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</si>
  <si>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</si>
  <si>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</si>
  <si>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</si>
  <si>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</si>
  <si>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</si>
  <si>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</si>
  <si>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</si>
  <si>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</si>
  <si>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</si>
  <si>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</si>
  <si>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</si>
  <si>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</si>
  <si>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</si>
  <si>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</si>
  <si>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</si>
  <si>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</si>
  <si>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</si>
  <si>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</si>
  <si>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</si>
  <si>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</si>
  <si>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</si>
  <si>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</si>
  <si>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</si>
  <si>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</si>
  <si>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</si>
  <si>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</si>
  <si>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</si>
  <si>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</si>
  <si>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</si>
  <si>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</si>
  <si>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</si>
  <si>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</si>
  <si>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</si>
  <si>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</si>
  <si>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</si>
  <si>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</si>
  <si>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</si>
  <si>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</si>
  <si>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</si>
  <si>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</si>
  <si>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</si>
  <si>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</si>
  <si>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</si>
  <si>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</si>
  <si>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</si>
  <si>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</si>
  <si>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</si>
  <si>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</si>
  <si>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</si>
  <si>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</si>
  <si>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</si>
  <si>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</si>
  <si>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</si>
  <si>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</si>
  <si>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</si>
  <si>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</si>
  <si>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</si>
  <si>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</si>
  <si>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</si>
  <si>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</si>
  <si>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</si>
  <si>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</si>
  <si>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</si>
  <si>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</si>
  <si>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</si>
  <si>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</si>
  <si>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</si>
  <si>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</si>
  <si>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</si>
  <si>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</si>
  <si>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</si>
  <si>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</si>
  <si>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</si>
  <si>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</si>
  <si>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</si>
  <si>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</si>
  <si>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</si>
  <si>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</si>
  <si>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</si>
  <si>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</si>
  <si>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</si>
  <si>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</si>
  <si>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</si>
  <si>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</si>
  <si>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</si>
  <si>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</si>
  <si>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</si>
  <si>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</si>
  <si>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</si>
  <si>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</si>
  <si>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</si>
  <si>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</si>
  <si>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</si>
  <si>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</si>
  <si>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</si>
  <si>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</si>
  <si>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</si>
  <si>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</si>
  <si>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</si>
  <si>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</si>
  <si>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</si>
  <si>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</si>
  <si>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</si>
  <si>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</si>
  <si>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</si>
  <si>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</si>
  <si>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</si>
  <si>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</si>
  <si>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</si>
  <si>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</si>
  <si>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</si>
  <si>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</si>
  <si>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</si>
  <si>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</si>
  <si>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</si>
  <si>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</si>
  <si>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</si>
  <si>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</si>
  <si>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</si>
  <si>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</si>
  <si>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</si>
  <si>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</si>
  <si>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</si>
  <si>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</si>
  <si>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</si>
  <si>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</si>
  <si>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</si>
  <si>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</si>
  <si>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</si>
  <si>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</si>
  <si>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</si>
  <si>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</si>
  <si>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</si>
  <si>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</si>
  <si>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</si>
  <si>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</si>
  <si>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</si>
  <si>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</si>
  <si>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</si>
  <si>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</si>
  <si>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</si>
  <si>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</si>
  <si>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</si>
  <si>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</si>
  <si>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</si>
  <si>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</si>
  <si>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</si>
  <si>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</si>
  <si>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</si>
  <si>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</si>
  <si>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</si>
  <si>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</si>
  <si>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</si>
  <si>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</si>
  <si>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</si>
  <si>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</si>
  <si>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</si>
  <si>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</si>
  <si>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</si>
  <si>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</si>
  <si>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</si>
  <si>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</si>
  <si>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</si>
  <si>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</si>
  <si>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</si>
  <si>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</si>
  <si>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</si>
  <si>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</si>
  <si>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</si>
  <si>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</si>
  <si>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</si>
  <si>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</si>
  <si>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</si>
  <si>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</si>
  <si>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</si>
  <si>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</si>
  <si>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</si>
  <si>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</si>
  <si>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</si>
  <si>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</si>
  <si>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</si>
  <si>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</si>
  <si>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</si>
  <si>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</si>
  <si>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</si>
  <si>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</si>
  <si>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</si>
  <si>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</si>
  <si>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</si>
  <si>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</si>
  <si>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</si>
  <si>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</si>
  <si>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</si>
  <si>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</si>
  <si>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</si>
  <si>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</si>
  <si>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</si>
  <si>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</si>
  <si>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</si>
  <si>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</si>
  <si>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</si>
  <si>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</si>
  <si>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</si>
  <si>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</si>
  <si>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</si>
  <si>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</si>
  <si>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</si>
  <si>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</si>
  <si>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</si>
  <si>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</si>
  <si>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</si>
  <si>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</si>
  <si>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</si>
  <si>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</si>
  <si>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</si>
  <si>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</si>
  <si>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</si>
  <si>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</si>
  <si>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</si>
  <si>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</si>
  <si>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</si>
  <si>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</si>
  <si>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</si>
  <si>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</si>
  <si>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</si>
  <si>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</si>
  <si>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</si>
  <si>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</si>
  <si>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</si>
  <si>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</si>
  <si>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</si>
  <si>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</si>
  <si>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</si>
  <si>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</si>
  <si>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</si>
  <si>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</si>
  <si>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</si>
  <si>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</si>
  <si>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</si>
  <si>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</si>
  <si>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</si>
  <si>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</si>
  <si>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</si>
  <si>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</si>
  <si>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</si>
  <si>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</si>
  <si>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</si>
  <si>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</si>
  <si>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</si>
  <si>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</si>
  <si>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</si>
  <si>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</si>
  <si>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</si>
  <si>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</si>
  <si>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</si>
  <si>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</si>
  <si>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</si>
  <si>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</si>
  <si>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</si>
  <si>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</si>
  <si>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</si>
  <si>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</si>
  <si>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</si>
  <si>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</si>
  <si>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</si>
  <si>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</si>
  <si>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</si>
  <si>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</si>
  <si>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</si>
  <si>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</si>
  <si>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</si>
  <si>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</si>
  <si>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</si>
  <si>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</si>
  <si>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</si>
  <si>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</si>
  <si>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</si>
  <si>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</si>
  <si>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</si>
  <si>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</si>
  <si>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</si>
  <si>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</si>
  <si>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</si>
  <si>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</si>
  <si>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</si>
  <si>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</si>
  <si>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</si>
  <si>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</si>
  <si>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</si>
  <si>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</si>
  <si>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</si>
  <si>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</si>
  <si>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</si>
  <si>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</si>
  <si>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</si>
  <si>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</si>
  <si>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</si>
  <si>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</si>
  <si>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</si>
  <si>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</si>
  <si>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</si>
  <si>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</si>
  <si>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</si>
  <si>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</si>
  <si>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</si>
  <si>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</si>
  <si>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</si>
  <si>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</si>
  <si>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</si>
  <si>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</si>
  <si>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</si>
  <si>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</si>
  <si>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</si>
  <si>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</si>
  <si>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</si>
  <si>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</si>
  <si>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</si>
  <si>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</si>
  <si>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</si>
  <si>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</si>
  <si>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</si>
  <si>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</si>
  <si>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</si>
  <si>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</si>
  <si>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</si>
  <si>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</si>
  <si>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</si>
  <si>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</si>
  <si>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</si>
  <si>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</si>
  <si>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</si>
  <si>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</si>
  <si>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</si>
  <si>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</si>
  <si>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</si>
  <si>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</si>
  <si>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</si>
  <si>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</si>
  <si>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</si>
  <si>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</si>
  <si>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</si>
  <si>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</si>
  <si>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</si>
  <si>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</si>
  <si>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</si>
  <si>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</si>
  <si>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</si>
  <si>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</si>
  <si>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</si>
  <si>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</si>
  <si>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</si>
  <si>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</si>
  <si>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</si>
  <si>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</si>
  <si>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</si>
  <si>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</si>
  <si>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</si>
  <si>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</si>
  <si>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</si>
  <si>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</si>
  <si>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</si>
  <si>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</si>
  <si>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</si>
  <si>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</si>
  <si>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</si>
  <si>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</si>
  <si>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</si>
  <si>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</si>
  <si>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</si>
  <si>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</si>
  <si>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</si>
  <si>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</si>
  <si>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</si>
  <si>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</si>
  <si>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</si>
  <si>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</si>
  <si>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</si>
  <si>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</si>
  <si>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</si>
  <si>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</si>
  <si>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</si>
  <si>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</si>
  <si>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</si>
  <si>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</si>
  <si>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</si>
  <si>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</si>
  <si>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</si>
  <si>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</si>
  <si>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</si>
  <si>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</si>
  <si>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</si>
  <si>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</si>
  <si>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</si>
  <si>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</si>
  <si>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</si>
  <si>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</si>
  <si>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</si>
  <si>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</si>
  <si>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</si>
  <si>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</si>
  <si>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</si>
  <si>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</si>
  <si>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</si>
  <si>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</si>
  <si>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</si>
  <si>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</si>
  <si>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</si>
  <si>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</si>
  <si>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</si>
  <si>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</si>
  <si>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</si>
  <si>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</si>
  <si>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</si>
  <si>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</si>
  <si>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</si>
  <si>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</si>
  <si>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</si>
  <si>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</si>
  <si>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</si>
  <si>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</si>
  <si>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</si>
  <si>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</si>
  <si>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</si>
  <si>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</si>
  <si>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</si>
  <si>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</si>
  <si>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</si>
  <si>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</si>
  <si>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</si>
  <si>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</si>
  <si>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</si>
  <si>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</si>
  <si>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</si>
  <si>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</si>
  <si>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</si>
  <si>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</si>
  <si>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</si>
  <si>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</si>
  <si>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</si>
  <si>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</si>
  <si>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</si>
  <si>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</si>
  <si>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</si>
  <si>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</si>
  <si>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</si>
  <si>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</si>
  <si>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</si>
  <si>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</si>
  <si>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</si>
  <si>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</si>
  <si>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</si>
  <si>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</si>
  <si>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</si>
  <si>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</si>
  <si>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</si>
  <si>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</si>
  <si>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</si>
  <si>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</si>
  <si>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</si>
  <si>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</si>
  <si>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</si>
  <si>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</si>
  <si>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</si>
  <si>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</si>
  <si>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</si>
  <si>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</si>
  <si>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</si>
  <si>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</si>
  <si>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</si>
  <si>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</si>
  <si>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</si>
  <si>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</si>
  <si>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</si>
  <si>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</si>
  <si>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</si>
  <si>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</si>
  <si>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</si>
  <si>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</si>
  <si>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</si>
  <si>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</si>
  <si>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</si>
  <si>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</si>
  <si>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</si>
  <si>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</si>
  <si>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</si>
  <si>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</si>
  <si>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</si>
  <si>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</si>
  <si>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</si>
  <si>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</si>
  <si>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</si>
  <si>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</si>
  <si>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</si>
  <si>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</si>
  <si>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</si>
  <si>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</si>
  <si>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</si>
  <si>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</si>
  <si>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</si>
  <si>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</si>
  <si>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</si>
  <si>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</si>
  <si>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</si>
  <si>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</si>
  <si>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</si>
  <si>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</si>
  <si>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</si>
  <si>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</si>
  <si>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</si>
  <si>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</si>
  <si>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</si>
  <si>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</si>
  <si>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</si>
  <si>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</si>
  <si>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</si>
  <si>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</si>
  <si>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</si>
  <si>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</si>
  <si>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</si>
  <si>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</si>
  <si>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</si>
  <si>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</si>
  <si>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</si>
  <si>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</si>
  <si>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</si>
  <si>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</si>
  <si>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</si>
  <si>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</si>
  <si>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</si>
  <si>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</si>
  <si>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</si>
  <si>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</si>
  <si>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</si>
  <si>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</si>
  <si>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</si>
  <si>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</si>
  <si>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</si>
  <si>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</si>
  <si>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</si>
  <si>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</si>
  <si>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</si>
  <si>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</si>
  <si>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</si>
  <si>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</si>
  <si>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</si>
  <si>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</si>
  <si>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</si>
  <si>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</si>
  <si>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</si>
  <si>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</si>
  <si>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</si>
  <si>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</si>
  <si>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</si>
  <si>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</si>
  <si>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</si>
  <si>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</si>
  <si>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</si>
  <si>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</si>
  <si>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</si>
  <si>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</si>
  <si>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</si>
  <si>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</si>
  <si>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</si>
  <si>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</si>
  <si>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</si>
  <si>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</si>
  <si>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</si>
  <si>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</si>
  <si>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</si>
  <si>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</si>
  <si>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</si>
  <si>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</si>
  <si>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</si>
  <si>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</si>
  <si>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</si>
  <si>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</si>
  <si>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</si>
  <si>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</si>
  <si>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</si>
  <si>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</si>
  <si>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</si>
  <si>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</si>
  <si>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</si>
  <si>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</si>
  <si>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</si>
  <si>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</si>
  <si>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</si>
  <si>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</si>
  <si>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</si>
  <si>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</si>
  <si>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</si>
  <si>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</si>
  <si>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</si>
  <si>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</si>
  <si>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</si>
  <si>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</si>
  <si>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</si>
  <si>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</si>
  <si>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</si>
  <si>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</si>
  <si>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</si>
  <si>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</si>
  <si>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</si>
  <si>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</si>
  <si>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</si>
  <si>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</si>
  <si>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</si>
  <si>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</si>
  <si>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</si>
  <si>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</si>
  <si>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</si>
  <si>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</si>
  <si>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</si>
  <si>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</si>
  <si>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</si>
  <si>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</si>
  <si>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</si>
  <si>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</si>
  <si>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</si>
  <si>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</si>
  <si>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</si>
  <si>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</si>
  <si>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</si>
  <si>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</si>
  <si>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</si>
  <si>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</si>
  <si>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</si>
  <si>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</si>
  <si>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</si>
  <si>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</si>
  <si>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</si>
  <si>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</si>
  <si>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</si>
  <si>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</si>
  <si>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</si>
  <si>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</si>
  <si>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</si>
  <si>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</si>
  <si>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</si>
  <si>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</si>
  <si>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</si>
  <si>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</si>
  <si>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</si>
  <si>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</si>
  <si>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</si>
  <si>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</si>
  <si>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</si>
  <si>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</si>
  <si>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</si>
  <si>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</si>
  <si>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</si>
  <si>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</si>
  <si>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</si>
  <si>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</si>
  <si>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</si>
  <si>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</si>
  <si>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</si>
  <si>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</si>
  <si>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</si>
  <si>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</si>
  <si>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</si>
  <si>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</si>
  <si>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</si>
  <si>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</si>
  <si>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</si>
  <si>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</si>
  <si>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</si>
  <si>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</si>
  <si>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</si>
  <si>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</si>
  <si>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</si>
  <si>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</si>
  <si>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</si>
  <si>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</si>
  <si>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</si>
  <si>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</si>
  <si>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</si>
  <si>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</si>
  <si>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</si>
  <si>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</si>
  <si>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</si>
  <si>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</si>
  <si>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</si>
  <si>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</si>
  <si>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</si>
  <si>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</si>
  <si>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</si>
  <si>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</si>
  <si>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</si>
  <si>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</si>
  <si>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</si>
  <si>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</si>
  <si>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</si>
  <si>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</si>
  <si>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</si>
  <si>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</si>
  <si>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</si>
  <si>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</si>
  <si>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</si>
  <si>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</si>
  <si>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</si>
  <si>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</si>
  <si>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</si>
  <si>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</si>
  <si>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</si>
  <si>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</si>
  <si>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</si>
  <si>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</si>
  <si>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</si>
  <si>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</si>
  <si>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</si>
  <si>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</si>
  <si>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</si>
  <si>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</si>
  <si>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</si>
  <si>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</si>
  <si>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</si>
  <si>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</si>
  <si>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</si>
  <si>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</si>
  <si>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</si>
  <si>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</si>
  <si>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</si>
  <si>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</si>
  <si>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</si>
  <si>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</si>
  <si>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</si>
  <si>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</si>
  <si>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</si>
  <si>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</si>
  <si>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</si>
  <si>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</si>
  <si>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</si>
  <si>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</si>
  <si>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</si>
  <si>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</si>
  <si>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</si>
  <si>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</si>
  <si>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</si>
  <si>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</si>
  <si>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</si>
  <si>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</si>
  <si>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</si>
  <si>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</si>
  <si>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</si>
  <si>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</si>
  <si>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</si>
  <si>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</si>
  <si>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</si>
  <si>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</si>
  <si>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</si>
  <si>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</si>
  <si>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</si>
  <si>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</si>
  <si>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</si>
  <si>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</si>
  <si>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</si>
  <si>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</si>
  <si>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</si>
  <si>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</si>
  <si>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</si>
  <si>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</si>
  <si>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</si>
  <si>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</si>
  <si>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</si>
  <si>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</si>
  <si>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</si>
  <si>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</si>
  <si>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</si>
  <si>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</si>
  <si>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</si>
  <si>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</si>
  <si>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</si>
  <si>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</si>
  <si>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</si>
  <si>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</si>
  <si>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</si>
  <si>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</si>
  <si>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</si>
  <si>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</si>
  <si>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</si>
  <si>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</si>
  <si>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</si>
  <si>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</si>
  <si>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</si>
  <si>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</si>
  <si>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</si>
  <si>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</si>
  <si>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</si>
  <si>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</si>
  <si>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</si>
  <si>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</si>
  <si>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</si>
  <si>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</si>
  <si>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</si>
  <si>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</si>
  <si>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</si>
  <si>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</si>
  <si>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</si>
  <si>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</si>
  <si>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</si>
  <si>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</si>
  <si>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</si>
  <si>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</si>
  <si>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</si>
  <si>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</si>
  <si>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</si>
  <si>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</si>
  <si>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</si>
  <si>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</si>
  <si>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</si>
  <si>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</si>
  <si>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</si>
  <si>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</si>
  <si>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</si>
  <si>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</si>
  <si>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</si>
  <si>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</si>
  <si>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</si>
  <si>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</si>
  <si>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</si>
  <si>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</si>
  <si>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</si>
  <si>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</si>
  <si>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</si>
  <si>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</si>
  <si>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</si>
  <si>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</si>
  <si>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</si>
  <si>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</si>
  <si>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</si>
  <si>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</si>
  <si>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</si>
  <si>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</si>
  <si>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</si>
  <si>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</si>
  <si>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</si>
  <si>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</si>
  <si>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</si>
  <si>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</si>
  <si>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</si>
  <si>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</si>
  <si>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</si>
  <si>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</si>
  <si>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</si>
  <si>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</si>
  <si>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</si>
  <si>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</si>
  <si>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</si>
  <si>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</si>
  <si>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</si>
  <si>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</si>
  <si>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</si>
  <si>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</si>
  <si>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</si>
  <si>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</si>
  <si>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</si>
  <si>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</si>
  <si>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</si>
  <si>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</si>
  <si>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</si>
  <si>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</si>
  <si>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</si>
  <si>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</si>
  <si>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</si>
  <si>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</si>
  <si>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</si>
  <si>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</si>
  <si>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</si>
  <si>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</si>
  <si>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</si>
  <si>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</si>
  <si>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</si>
  <si>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</si>
  <si>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</si>
  <si>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</si>
  <si>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</si>
  <si>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</si>
  <si>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</si>
  <si>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</si>
  <si>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</si>
  <si>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</si>
  <si>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</si>
  <si>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</si>
  <si>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</si>
  <si>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</si>
  <si>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</si>
  <si>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</si>
  <si>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</si>
  <si>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</si>
  <si>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</si>
  <si>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</si>
  <si>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</si>
  <si>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</si>
  <si>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</si>
  <si>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</si>
  <si>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</si>
  <si>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</si>
  <si>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</si>
  <si>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</si>
  <si>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</si>
  <si>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</si>
  <si>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</si>
  <si>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</si>
  <si>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</si>
  <si>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</si>
  <si>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</si>
  <si>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</si>
  <si>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</si>
  <si>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</si>
  <si>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</si>
  <si>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</si>
  <si>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</si>
  <si>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</si>
  <si>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</si>
  <si>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</si>
  <si>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</si>
  <si>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</si>
  <si>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</si>
  <si>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</si>
  <si>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</si>
  <si>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</si>
  <si>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</si>
  <si>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</si>
  <si>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</si>
  <si>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</si>
  <si>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</si>
  <si>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</si>
  <si>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</si>
  <si>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</si>
  <si>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</si>
  <si>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</si>
  <si>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</si>
  <si>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</si>
  <si>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</si>
  <si>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</si>
  <si>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</si>
  <si>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</si>
  <si>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</si>
  <si>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</si>
  <si>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</si>
  <si>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</si>
  <si>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</si>
  <si>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</si>
  <si>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</si>
  <si>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</si>
  <si>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</si>
  <si>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</si>
  <si>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</si>
  <si>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</si>
  <si>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</si>
  <si>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</si>
  <si>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</si>
  <si>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</si>
  <si>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</si>
  <si>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</si>
  <si>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</si>
  <si>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</si>
  <si>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</si>
  <si>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</si>
  <si>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</si>
  <si>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</si>
  <si>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</si>
  <si>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</si>
  <si>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</si>
  <si>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</si>
  <si>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</si>
  <si>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</si>
  <si>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</si>
  <si>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</si>
  <si>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</si>
  <si>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</si>
  <si>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</si>
  <si>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</si>
  <si>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</si>
  <si>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</si>
  <si>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</si>
  <si>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</si>
  <si>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</si>
  <si>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</si>
  <si>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</si>
  <si>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</si>
  <si>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</si>
  <si>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</si>
  <si>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</si>
  <si>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</si>
  <si>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</si>
  <si>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</si>
  <si>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</si>
  <si>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</si>
  <si>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</si>
  <si>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</si>
  <si>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</si>
  <si>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</si>
  <si>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</si>
  <si>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</si>
  <si>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</si>
  <si>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</si>
  <si>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</si>
  <si>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</si>
  <si>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</si>
  <si>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</si>
  <si>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</si>
  <si>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</si>
  <si>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</si>
  <si>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</si>
  <si>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</si>
  <si>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</si>
  <si>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</si>
  <si>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</si>
  <si>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</si>
  <si>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</si>
  <si>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</si>
  <si>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</si>
  <si>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</si>
  <si>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</si>
  <si>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</si>
  <si>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</si>
  <si>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</si>
  <si>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</si>
  <si>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</si>
  <si>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</si>
  <si>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</si>
  <si>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</si>
  <si>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</si>
  <si>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</si>
  <si>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</si>
  <si>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</si>
  <si>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</si>
  <si>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</si>
  <si>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</si>
  <si>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</si>
  <si>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</si>
  <si>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</si>
  <si>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</si>
  <si>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</si>
  <si>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</si>
  <si>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</si>
  <si>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</si>
  <si>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</si>
  <si>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</si>
  <si>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</si>
  <si>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</si>
  <si>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</si>
  <si>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</si>
  <si>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</si>
  <si>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</si>
  <si>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</si>
  <si>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</si>
  <si>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</si>
  <si>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</si>
  <si>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</si>
  <si>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</si>
  <si>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</si>
  <si>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</si>
  <si>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</si>
  <si>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</si>
  <si>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</si>
  <si>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</si>
  <si>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</si>
  <si>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</si>
  <si>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</si>
  <si>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</si>
  <si>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</si>
  <si>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</si>
  <si>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</si>
  <si>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</si>
  <si>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</si>
  <si>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</si>
  <si>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</si>
  <si>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</si>
  <si>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</si>
  <si>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</si>
  <si>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</si>
  <si>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</si>
  <si>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</si>
  <si>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</si>
  <si>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</si>
  <si>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</si>
  <si>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</si>
  <si>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</si>
  <si>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</si>
  <si>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</si>
  <si>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</si>
  <si>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</si>
  <si>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</si>
  <si>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</si>
  <si>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</si>
  <si>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</si>
  <si>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</si>
  <si>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</si>
  <si>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</si>
  <si>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</si>
  <si>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</si>
  <si>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</si>
  <si>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</si>
  <si>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</si>
  <si>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</si>
  <si>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</si>
  <si>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</si>
  <si>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</si>
  <si>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</si>
  <si>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</si>
  <si>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</si>
  <si>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</si>
  <si>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</si>
  <si>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</si>
  <si>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</si>
  <si>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</si>
  <si>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</si>
  <si>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</si>
  <si>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</si>
  <si>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</si>
  <si>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</si>
  <si>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</si>
  <si>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</si>
  <si>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</si>
  <si>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</si>
  <si>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</si>
  <si>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</si>
  <si>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</si>
  <si>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</si>
  <si>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</si>
  <si>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</si>
  <si>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</si>
  <si>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</si>
  <si>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</si>
  <si>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</si>
  <si>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</si>
  <si>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</si>
  <si>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</si>
  <si>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</si>
  <si>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</si>
  <si>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</si>
  <si>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</si>
  <si>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</si>
  <si>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</si>
  <si>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</si>
  <si>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</si>
  <si>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</si>
  <si>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</si>
  <si>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</si>
  <si>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</si>
  <si>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</si>
  <si>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</si>
  <si>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</si>
  <si>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</si>
  <si>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</si>
  <si>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</si>
  <si>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</si>
  <si>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</si>
  <si>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</si>
  <si>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</si>
  <si>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</si>
  <si>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</si>
  <si>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</si>
  <si>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</si>
  <si>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</si>
  <si>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</si>
  <si>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</si>
  <si>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</si>
  <si>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</si>
  <si>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</si>
  <si>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</si>
  <si>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</si>
  <si>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</si>
  <si>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</si>
  <si>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</si>
  <si>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</si>
  <si>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</si>
  <si>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</si>
  <si>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</si>
  <si>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</si>
  <si>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</si>
  <si>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</si>
  <si>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</si>
  <si>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</si>
  <si>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</si>
  <si>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</si>
  <si>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</si>
  <si>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</si>
  <si>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</si>
  <si>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</si>
  <si>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</si>
  <si>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</si>
  <si>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</si>
  <si>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</si>
  <si>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</si>
  <si>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</si>
  <si>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</si>
  <si>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</si>
  <si>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</si>
  <si>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</si>
  <si>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</si>
  <si>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</si>
  <si>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</si>
  <si>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</si>
  <si>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</si>
  <si>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</si>
  <si>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</si>
  <si>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</si>
  <si>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</si>
  <si>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</si>
  <si>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</si>
  <si>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</si>
  <si>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</si>
  <si>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</si>
  <si>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</si>
  <si>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</si>
  <si>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</si>
  <si>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</si>
  <si>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</si>
  <si>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</si>
  <si>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</si>
  <si>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</si>
  <si>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</si>
  <si>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</si>
  <si>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</si>
  <si>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</si>
  <si>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</si>
  <si>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</si>
  <si>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</si>
  <si>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</si>
  <si>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</si>
  <si>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</si>
  <si>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</si>
  <si>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</si>
  <si>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</si>
  <si>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</si>
  <si>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</si>
  <si>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</si>
  <si>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</si>
  <si>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</si>
  <si>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</si>
  <si>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</si>
  <si>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</si>
  <si>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</si>
  <si>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</si>
  <si>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</si>
  <si>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</si>
  <si>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</si>
  <si>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</si>
  <si>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</si>
  <si>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</si>
  <si>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</si>
  <si>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</si>
  <si>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</si>
  <si>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</si>
  <si>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</si>
  <si>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</si>
  <si>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</si>
  <si>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</si>
  <si>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</si>
  <si>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</si>
  <si>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</si>
  <si>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</si>
  <si>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</si>
  <si>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</si>
  <si>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</si>
  <si>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</si>
  <si>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</si>
  <si>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</si>
  <si>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</si>
  <si>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</si>
  <si>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</si>
  <si>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</si>
  <si>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</si>
  <si>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</si>
  <si>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</si>
  <si>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</si>
  <si>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</si>
  <si>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</si>
  <si>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</si>
  <si>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</si>
  <si>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</si>
  <si>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</si>
  <si>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</si>
  <si>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</si>
  <si>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</si>
  <si>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</si>
  <si>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</si>
  <si>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</si>
  <si>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</si>
  <si>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</si>
  <si>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</si>
  <si>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</si>
  <si>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</si>
  <si>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</si>
  <si>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</si>
  <si>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</si>
  <si>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</si>
  <si>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</si>
  <si>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</si>
  <si>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</si>
  <si>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</si>
  <si>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</si>
  <si>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</si>
  <si>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</si>
  <si>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</si>
  <si>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</si>
  <si>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</si>
  <si>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</si>
  <si>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</si>
  <si>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</si>
  <si>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</si>
  <si>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</si>
  <si>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</si>
  <si>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</si>
  <si>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</si>
  <si>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</si>
  <si>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</si>
  <si>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</si>
  <si>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</si>
  <si>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</si>
  <si>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</si>
  <si>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</si>
  <si>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</si>
  <si>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</si>
  <si>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</si>
  <si>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</si>
  <si>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</si>
  <si>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</si>
  <si>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</si>
  <si>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</si>
  <si>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</si>
  <si>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</si>
  <si>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</si>
  <si>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</si>
  <si>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</si>
  <si>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</si>
  <si>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</si>
  <si>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</si>
  <si>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</si>
  <si>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</si>
  <si>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</si>
  <si>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</si>
  <si>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</si>
  <si>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</si>
  <si>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</si>
  <si>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</si>
  <si>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</si>
  <si>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</si>
  <si>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</si>
  <si>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</si>
  <si>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</si>
  <si>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</si>
  <si>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</si>
  <si>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</si>
  <si>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</si>
  <si>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</si>
  <si>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</si>
  <si>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</si>
  <si>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</si>
  <si>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</si>
  <si>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</si>
  <si>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</si>
  <si>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</si>
  <si>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</si>
  <si>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</si>
  <si>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</si>
  <si>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</si>
  <si>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</si>
  <si>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</si>
  <si>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</si>
  <si>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</si>
  <si>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</si>
  <si>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</si>
  <si>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</si>
  <si>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</si>
  <si>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</si>
  <si>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</si>
  <si>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</si>
  <si>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</si>
  <si>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</si>
  <si>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</si>
  <si>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</si>
  <si>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</si>
  <si>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</si>
  <si>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</si>
  <si>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</si>
  <si>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</si>
  <si>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</si>
  <si>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</si>
  <si>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</si>
  <si>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</si>
  <si>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</si>
  <si>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</si>
  <si>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</si>
  <si>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</si>
  <si>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</si>
  <si>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</si>
  <si>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</si>
  <si>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</si>
  <si>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</si>
  <si>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</si>
  <si>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</si>
  <si>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</si>
  <si>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</si>
  <si>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</si>
  <si>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</si>
  <si>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</si>
  <si>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</si>
  <si>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</si>
  <si>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</si>
  <si>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</si>
  <si>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</si>
  <si>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</si>
  <si>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</si>
  <si>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</si>
  <si>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</si>
  <si>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</si>
  <si>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</si>
  <si>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</si>
  <si>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</si>
  <si>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</si>
  <si>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</si>
  <si>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</si>
  <si>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</si>
  <si>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</si>
  <si>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</si>
  <si>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</si>
  <si>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</si>
  <si>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</si>
  <si>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</si>
  <si>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</si>
  <si>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</si>
  <si>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</si>
  <si>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</si>
  <si>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</si>
  <si>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</si>
  <si>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</si>
  <si>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</si>
  <si>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</si>
  <si>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</si>
  <si>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</si>
  <si>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</si>
  <si>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</si>
  <si>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</si>
  <si>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</si>
  <si>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</si>
  <si>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</si>
  <si>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</si>
  <si>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</si>
  <si>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</si>
  <si>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</si>
  <si>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</si>
  <si>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</si>
  <si>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</si>
  <si>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</si>
  <si>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</si>
  <si>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</si>
  <si>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</si>
  <si>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</si>
  <si>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</si>
  <si>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</si>
  <si>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</si>
  <si>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</si>
  <si>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</si>
  <si>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</si>
  <si>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</si>
  <si>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</si>
  <si>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</si>
  <si>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</si>
  <si>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</si>
  <si>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</si>
  <si>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</si>
  <si>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</si>
  <si>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</si>
  <si>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</si>
  <si>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</si>
  <si>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</si>
  <si>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</si>
  <si>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</si>
  <si>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</si>
  <si>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</si>
  <si>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</si>
  <si>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</si>
  <si>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</si>
  <si>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</si>
  <si>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</si>
  <si>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</si>
  <si>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</si>
  <si>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</si>
  <si>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</si>
  <si>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</si>
  <si>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</si>
  <si>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</si>
  <si>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</si>
  <si>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</si>
  <si>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</si>
  <si>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</si>
  <si>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</si>
  <si>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</si>
  <si>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</si>
  <si>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</si>
  <si>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</si>
  <si>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</si>
  <si>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</si>
  <si>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</si>
  <si>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</si>
  <si>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</si>
  <si>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</si>
  <si>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</si>
  <si>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</si>
  <si>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</si>
  <si>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</si>
  <si>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</si>
  <si>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</si>
  <si>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</si>
  <si>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</si>
  <si>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</si>
  <si>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</si>
  <si>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</si>
  <si>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</si>
  <si>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</si>
  <si>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</si>
  <si>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</si>
  <si>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</si>
  <si>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</si>
  <si>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</si>
  <si>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</si>
  <si>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</si>
  <si>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</si>
  <si>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</si>
  <si>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</si>
  <si>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</si>
  <si>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</si>
  <si>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</si>
  <si>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</si>
  <si>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</si>
  <si>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</si>
  <si>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</si>
  <si>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</si>
  <si>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</si>
  <si>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</si>
  <si>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</si>
  <si>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</si>
  <si>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</si>
  <si>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</si>
  <si>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</si>
  <si>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</si>
  <si>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</si>
  <si>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</si>
  <si>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</si>
  <si>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</si>
  <si>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</si>
  <si>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</si>
  <si>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</si>
  <si>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</si>
  <si>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</si>
  <si>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</si>
  <si>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</si>
  <si>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</si>
  <si>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</si>
  <si>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</si>
  <si>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</si>
  <si>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</si>
  <si>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</si>
  <si>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</si>
  <si>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</si>
  <si>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</si>
  <si>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</si>
  <si>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</si>
  <si>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</si>
  <si>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</si>
  <si>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</si>
  <si>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</si>
  <si>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</si>
  <si>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</si>
  <si>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</si>
  <si>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</si>
  <si>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</si>
  <si>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</si>
  <si>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</si>
  <si>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</si>
  <si>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</si>
  <si>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</si>
  <si>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</si>
  <si>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</si>
  <si>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</si>
  <si>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</si>
  <si>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</si>
  <si>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</si>
  <si>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</si>
  <si>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</si>
  <si>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</si>
  <si>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</si>
  <si>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</si>
  <si>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</si>
  <si>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</si>
  <si>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</si>
  <si>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</si>
  <si>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</si>
  <si>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</si>
  <si>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</si>
  <si>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</si>
  <si>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</si>
  <si>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</si>
  <si>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</si>
  <si>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</si>
  <si>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</si>
  <si>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</si>
  <si>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</si>
  <si>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</si>
  <si>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</si>
  <si>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</si>
  <si>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</si>
  <si>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</si>
  <si>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</si>
  <si>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</si>
  <si>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</si>
  <si>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</si>
  <si>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</si>
  <si>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</si>
  <si>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</si>
  <si>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</si>
  <si>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</si>
  <si>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</si>
  <si>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</si>
  <si>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</si>
  <si>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</si>
  <si>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</si>
  <si>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</si>
  <si>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</si>
  <si>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</si>
  <si>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</si>
  <si>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</si>
  <si>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</si>
  <si>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</si>
  <si>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</si>
  <si>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</si>
  <si>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</si>
  <si>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</si>
  <si>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</si>
  <si>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</si>
  <si>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</si>
  <si>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</si>
  <si>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</si>
  <si>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</si>
  <si>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</si>
  <si>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</si>
  <si>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</si>
  <si>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</si>
  <si>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</si>
  <si>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</si>
  <si>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</si>
  <si>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</si>
  <si>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</si>
  <si>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</si>
  <si>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</si>
  <si>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</si>
  <si>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</si>
  <si>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</si>
  <si>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</si>
  <si>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</si>
  <si>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</si>
  <si>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</si>
  <si>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</si>
  <si>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</si>
  <si>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</si>
  <si>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</si>
  <si>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</si>
  <si>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</si>
  <si>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</si>
  <si>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</si>
  <si>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</si>
  <si>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</si>
  <si>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</si>
  <si>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</si>
  <si>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</si>
  <si>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</si>
  <si>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</si>
  <si>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</si>
  <si>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</si>
  <si>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</si>
  <si>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</si>
  <si>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</si>
  <si>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</si>
  <si>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</si>
  <si>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</si>
  <si>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</si>
  <si>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</si>
  <si>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</si>
  <si>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</si>
  <si>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</si>
  <si>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</si>
  <si>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</si>
  <si>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</si>
  <si>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</si>
  <si>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</si>
  <si>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</si>
  <si>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</si>
  <si>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</si>
  <si>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</si>
  <si>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</si>
  <si>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</si>
  <si>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</si>
  <si>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</si>
  <si>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</si>
  <si>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</si>
  <si>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</si>
  <si>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</si>
  <si>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</si>
  <si>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</si>
  <si>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</si>
  <si>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</si>
  <si>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</si>
  <si>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</si>
  <si>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</si>
  <si>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</si>
  <si>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</si>
  <si>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</si>
  <si>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</si>
  <si>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</si>
  <si>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</si>
  <si>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</si>
  <si>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</si>
  <si>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</si>
  <si>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</si>
  <si>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</si>
  <si>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</si>
  <si>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</si>
  <si>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</si>
  <si>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</si>
  <si>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</si>
  <si>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</si>
  <si>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</si>
  <si>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</si>
  <si>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</si>
  <si>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</si>
  <si>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</si>
  <si>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</si>
  <si>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</si>
  <si>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</si>
  <si>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</si>
  <si>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</si>
  <si>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</si>
  <si>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</si>
  <si>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</si>
  <si>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</si>
  <si>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</si>
  <si>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</si>
  <si>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</si>
  <si>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</si>
  <si>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</si>
  <si>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</si>
  <si>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</si>
  <si>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</si>
  <si>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</si>
  <si>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</si>
  <si>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</si>
  <si>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</si>
  <si>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</si>
  <si>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</si>
  <si>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</si>
  <si>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</si>
  <si>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</si>
  <si>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</si>
  <si>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</si>
  <si>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</si>
  <si>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</si>
  <si>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</si>
  <si>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</si>
  <si>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</si>
  <si>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</si>
  <si>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</si>
  <si>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</si>
  <si>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</si>
  <si>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</si>
  <si>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</si>
  <si>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</si>
  <si>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</si>
  <si>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</si>
  <si>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</si>
  <si>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</si>
  <si>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</si>
  <si>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</si>
  <si>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</si>
  <si>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</si>
  <si>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</si>
  <si>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</si>
  <si>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</si>
  <si>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</si>
  <si>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</si>
  <si>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</si>
  <si>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</si>
  <si>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</si>
  <si>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</si>
  <si>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</si>
  <si>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</si>
  <si>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</si>
  <si>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</si>
  <si>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</si>
  <si>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</si>
  <si>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</si>
  <si>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</si>
  <si>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</si>
  <si>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</si>
  <si>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</si>
  <si>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</si>
  <si>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</si>
  <si>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</si>
  <si>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</si>
  <si>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</si>
  <si>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</si>
  <si>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</si>
  <si>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</si>
  <si>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</si>
  <si>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</si>
  <si>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</si>
  <si>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</si>
  <si>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</si>
  <si>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</si>
  <si>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</si>
  <si>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</si>
  <si>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</si>
  <si>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</si>
  <si>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</si>
  <si>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</si>
  <si>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</si>
  <si>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</si>
  <si>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</si>
  <si>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</si>
  <si>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</si>
  <si>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</si>
  <si>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</si>
  <si>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</si>
  <si>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</si>
  <si>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</si>
  <si>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</si>
  <si>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</si>
  <si>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</si>
  <si>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</si>
  <si>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</si>
  <si>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</si>
  <si>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</si>
  <si>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</si>
  <si>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</si>
  <si>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</si>
  <si>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</si>
  <si>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</si>
  <si>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</si>
  <si>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</si>
  <si>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</si>
  <si>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</si>
  <si>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</si>
  <si>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</si>
  <si>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</si>
  <si>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</si>
  <si>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</si>
  <si>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</si>
  <si>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</si>
  <si>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</si>
  <si>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</si>
  <si>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</si>
  <si>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</si>
  <si>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</si>
  <si>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</si>
  <si>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</si>
  <si>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</si>
  <si>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</si>
  <si>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</si>
  <si>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</si>
  <si>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</si>
  <si>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</si>
  <si>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</si>
  <si>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</si>
  <si>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</si>
  <si>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</si>
  <si>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</si>
  <si>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</si>
  <si>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</si>
  <si>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</si>
  <si>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</si>
  <si>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</si>
  <si>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</si>
  <si>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</si>
  <si>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</si>
  <si>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</si>
  <si>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</si>
  <si>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</si>
  <si>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</si>
  <si>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</si>
  <si>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</si>
  <si>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</si>
  <si>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</si>
  <si>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</si>
  <si>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</si>
  <si>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</si>
  <si>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</si>
  <si>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</si>
  <si>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</si>
  <si>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</si>
  <si>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</si>
  <si>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</si>
  <si>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</si>
  <si>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</si>
  <si>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</si>
  <si>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</si>
  <si>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</si>
  <si>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</si>
  <si>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</si>
  <si>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</si>
  <si>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</si>
  <si>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</si>
  <si>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</si>
  <si>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</si>
  <si>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</si>
  <si>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</si>
  <si>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</si>
  <si>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</si>
  <si>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</si>
  <si>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</si>
  <si>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</si>
  <si>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</si>
  <si>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</si>
  <si>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</si>
  <si>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</si>
  <si>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</si>
  <si>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</si>
  <si>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</si>
  <si>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</si>
  <si>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</si>
  <si>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</si>
  <si>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</si>
  <si>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</si>
  <si>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</si>
  <si>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</si>
  <si>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</si>
  <si>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</si>
  <si>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</si>
  <si>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</si>
  <si>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</si>
  <si>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</si>
  <si>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</si>
  <si>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</si>
  <si>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</si>
  <si>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</si>
  <si>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</si>
  <si>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</si>
  <si>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</si>
  <si>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</si>
  <si>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</si>
  <si>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</si>
  <si>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</si>
  <si>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</si>
  <si>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</si>
  <si>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</si>
  <si>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</si>
  <si>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</si>
  <si>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</si>
  <si>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</si>
  <si>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</si>
  <si>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</si>
  <si>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</si>
  <si>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</si>
  <si>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</si>
  <si>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</si>
  <si>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</si>
  <si>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</si>
  <si>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</si>
  <si>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</si>
  <si>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</si>
  <si>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</si>
  <si>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</si>
  <si>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</si>
  <si>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</si>
  <si>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</si>
  <si>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</si>
  <si>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</si>
  <si>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</si>
  <si>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</si>
  <si>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</si>
  <si>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</si>
  <si>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</si>
  <si>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</si>
  <si>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</si>
  <si>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</si>
  <si>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</si>
  <si>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</si>
  <si>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</si>
  <si>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</si>
  <si>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</si>
  <si>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</si>
  <si>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</si>
  <si>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</si>
  <si>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</si>
  <si>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</si>
  <si>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</si>
  <si>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</si>
  <si>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</si>
  <si>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</si>
  <si>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</si>
  <si>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</si>
  <si>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</si>
  <si>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</si>
  <si>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</si>
  <si>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</si>
  <si>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</si>
  <si>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</si>
  <si>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</si>
  <si>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</si>
  <si>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</si>
  <si>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</si>
  <si>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</si>
  <si>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</si>
  <si>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</si>
  <si>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</si>
  <si>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</si>
  <si>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</si>
  <si>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</si>
  <si>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</si>
  <si>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</si>
  <si>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</si>
  <si>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</si>
  <si>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</si>
  <si>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</si>
  <si>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</si>
  <si>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</si>
  <si>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</si>
  <si>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</si>
  <si>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</si>
  <si>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</si>
  <si>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</si>
  <si>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</si>
  <si>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</si>
  <si>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</si>
  <si>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</si>
  <si>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</si>
  <si>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</si>
  <si>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</si>
  <si>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</si>
  <si>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</si>
  <si>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</si>
  <si>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</si>
  <si>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</si>
  <si>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</si>
  <si>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</si>
  <si>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</si>
  <si>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</si>
  <si>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</si>
  <si>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</si>
  <si>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</si>
  <si>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</si>
  <si>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</si>
  <si>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</si>
  <si>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</si>
  <si>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</si>
  <si>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</si>
  <si>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</si>
  <si>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</si>
  <si>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</si>
  <si>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</si>
  <si>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</si>
  <si>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</si>
  <si>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</si>
  <si>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</si>
  <si>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</si>
  <si>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</si>
  <si>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</si>
  <si>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</si>
  <si>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</si>
  <si>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</si>
  <si>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</si>
  <si>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</si>
  <si>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</si>
  <si>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</si>
  <si>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</si>
  <si>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</si>
  <si>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</si>
  <si>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</si>
  <si>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</si>
  <si>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</si>
  <si>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</si>
  <si>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</si>
  <si>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</si>
  <si>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</si>
  <si>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</si>
  <si>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</si>
  <si>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</si>
  <si>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</si>
  <si>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</si>
  <si>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</si>
  <si>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</si>
  <si>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</si>
  <si>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</si>
  <si>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</si>
  <si>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</si>
  <si>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</si>
  <si>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</si>
  <si>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</si>
  <si>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</si>
  <si>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</si>
  <si>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</si>
  <si>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</si>
  <si>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</si>
  <si>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</si>
  <si>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</si>
  <si>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</si>
  <si>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</si>
  <si>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</si>
  <si>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</si>
  <si>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</si>
  <si>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</si>
  <si>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</si>
  <si>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</si>
  <si>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</si>
  <si>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</si>
  <si>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</si>
  <si>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</si>
  <si>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</si>
  <si>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</si>
  <si>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</si>
  <si>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</si>
  <si>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</si>
  <si>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</si>
  <si>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</si>
  <si>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</si>
  <si>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</si>
  <si>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</si>
  <si>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</si>
  <si>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</si>
  <si>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</si>
  <si>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</si>
  <si>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</si>
  <si>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</si>
  <si>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</si>
  <si>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</si>
  <si>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</si>
  <si>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</si>
  <si>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</si>
  <si>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</si>
  <si>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</si>
  <si>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</si>
  <si>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</si>
  <si>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</si>
  <si>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</si>
  <si>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</si>
  <si>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</si>
  <si>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</si>
  <si>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</si>
  <si>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</si>
  <si>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</si>
  <si>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</si>
  <si>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</si>
  <si>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</si>
  <si>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</si>
  <si>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</si>
  <si>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</si>
  <si>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</si>
  <si>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</si>
  <si>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</si>
  <si>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</si>
  <si>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</si>
  <si>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</si>
  <si>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</si>
  <si>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</si>
  <si>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</si>
  <si>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</si>
  <si>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</si>
  <si>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</si>
  <si>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</si>
  <si>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</si>
  <si>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</si>
  <si>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</si>
  <si>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</si>
  <si>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</si>
  <si>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</si>
  <si>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</si>
  <si>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</si>
  <si>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</si>
  <si>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</si>
  <si>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</si>
  <si>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</si>
  <si>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</si>
  <si>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</si>
  <si>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</si>
  <si>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</si>
  <si>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</si>
  <si>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</si>
  <si>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</si>
  <si>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</si>
  <si>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</si>
  <si>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</si>
  <si>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</si>
  <si>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</si>
  <si>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</si>
  <si>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</si>
  <si>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</si>
  <si>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</si>
  <si>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</si>
  <si>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</si>
  <si>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</si>
  <si>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</si>
  <si>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</si>
  <si>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</si>
  <si>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</si>
  <si>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</si>
  <si>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</si>
  <si>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</si>
  <si>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</si>
  <si>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</si>
  <si>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</si>
  <si>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</si>
  <si>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</si>
  <si>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</si>
  <si>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</si>
  <si>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</si>
  <si>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</si>
  <si>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</si>
  <si>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</si>
  <si>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</si>
  <si>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</si>
  <si>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</si>
  <si>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</si>
  <si>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</si>
  <si>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</si>
  <si>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</si>
  <si>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</si>
  <si>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</si>
  <si>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</si>
  <si>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</si>
  <si>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</si>
  <si>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</si>
  <si>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</si>
  <si>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</si>
  <si>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</si>
  <si>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</si>
  <si>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</si>
  <si>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</si>
  <si>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</si>
  <si>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</si>
  <si>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</si>
  <si>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</si>
  <si>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</si>
  <si>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</si>
  <si>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</si>
  <si>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</si>
  <si>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</si>
  <si>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</si>
  <si>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</si>
  <si>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</si>
  <si>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</si>
  <si>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</si>
  <si>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</si>
  <si>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</si>
  <si>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</si>
  <si>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</si>
  <si>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</si>
  <si>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</si>
  <si>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</si>
  <si>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</si>
  <si>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</si>
  <si>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</si>
  <si>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</si>
  <si>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</si>
  <si>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</si>
  <si>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</si>
  <si>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</si>
  <si>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</si>
  <si>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</si>
  <si>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</si>
  <si>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</si>
  <si>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</si>
  <si>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</si>
  <si>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</si>
  <si>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</si>
  <si>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</si>
  <si>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</si>
  <si>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</si>
  <si>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</si>
  <si>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</si>
  <si>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</si>
  <si>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</si>
  <si>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</si>
  <si>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</si>
  <si>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</si>
  <si>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</si>
  <si>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</si>
  <si>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</si>
  <si>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</si>
  <si>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</si>
  <si>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</si>
  <si>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</si>
  <si>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</si>
  <si>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</si>
  <si>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</si>
  <si>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</si>
  <si>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</si>
  <si>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</si>
  <si>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</si>
  <si>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</si>
  <si>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</si>
  <si>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</si>
  <si>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</si>
  <si>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</si>
  <si>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</si>
  <si>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</si>
  <si>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</si>
  <si>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</si>
  <si>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</si>
  <si>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</si>
  <si>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</si>
  <si>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</si>
  <si>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</si>
  <si>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</si>
  <si>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</si>
  <si>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</si>
  <si>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</si>
  <si>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</si>
  <si>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</si>
  <si>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</si>
  <si>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</si>
  <si>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</si>
  <si>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</si>
  <si>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</si>
  <si>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</si>
  <si>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</si>
  <si>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</si>
  <si>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</si>
  <si>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</si>
  <si>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</si>
  <si>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</si>
  <si>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</si>
  <si>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</si>
  <si>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</si>
  <si>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</si>
  <si>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</si>
  <si>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</si>
  <si>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</si>
  <si>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</si>
  <si>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</si>
  <si>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</si>
  <si>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</si>
  <si>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</si>
  <si>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</si>
  <si>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</si>
  <si>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</si>
  <si>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</si>
  <si>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</si>
  <si>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</si>
  <si>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</si>
  <si>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</si>
  <si>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</si>
  <si>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</si>
  <si>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</si>
  <si>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</si>
  <si>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</si>
  <si>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</si>
  <si>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</si>
  <si>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</si>
  <si>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</si>
  <si>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</si>
  <si>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</si>
  <si>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</si>
  <si>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</si>
  <si>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</si>
  <si>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</si>
  <si>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</si>
  <si>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</si>
  <si>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</si>
  <si>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</si>
  <si>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</si>
  <si>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</si>
  <si>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</si>
  <si>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</si>
  <si>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</si>
  <si>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</si>
  <si>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</si>
  <si>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</si>
  <si>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</si>
  <si>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</si>
  <si>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</si>
  <si>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</si>
  <si>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</si>
  <si>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</si>
  <si>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</si>
  <si>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</si>
  <si>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</si>
  <si>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</si>
  <si>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</si>
  <si>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</si>
  <si>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</si>
  <si>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</si>
  <si>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</si>
  <si>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</si>
  <si>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</si>
  <si>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</si>
  <si>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</si>
  <si>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</si>
  <si>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</si>
  <si>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</si>
  <si>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</si>
  <si>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</si>
  <si>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</si>
  <si>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</si>
  <si>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</si>
  <si>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</si>
  <si>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</si>
  <si>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</si>
  <si>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</si>
  <si>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</si>
  <si>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</si>
  <si>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</si>
  <si>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</si>
  <si>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</si>
  <si>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</si>
  <si>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</si>
  <si>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</si>
  <si>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</si>
  <si>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</si>
  <si>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</si>
  <si>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</si>
  <si>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</si>
  <si>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</si>
  <si>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</si>
  <si>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</si>
  <si>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</si>
  <si>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</si>
  <si>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</si>
  <si>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</si>
  <si>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</si>
  <si>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</si>
  <si>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</si>
  <si>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</si>
  <si>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</si>
  <si>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</si>
  <si>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</si>
  <si>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</si>
  <si>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</si>
  <si>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</si>
  <si>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</si>
  <si>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</si>
  <si>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</si>
  <si>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</si>
  <si>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</si>
  <si>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</si>
  <si>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</si>
  <si>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</si>
  <si>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</si>
  <si>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</si>
  <si>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</si>
  <si>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</si>
  <si>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</si>
  <si>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</si>
  <si>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</si>
  <si>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</si>
  <si>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</si>
  <si>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</si>
  <si>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</si>
  <si>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</si>
  <si>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</si>
  <si>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</si>
  <si>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</si>
  <si>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</si>
  <si>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</si>
  <si>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</si>
  <si>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</si>
  <si>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</si>
  <si>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</si>
  <si>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</si>
  <si>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</si>
  <si>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</si>
  <si>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</si>
  <si>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</si>
  <si>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</si>
  <si>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</si>
  <si>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</si>
  <si>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</si>
  <si>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</si>
  <si>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</si>
  <si>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</si>
  <si>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</si>
  <si>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</si>
  <si>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</si>
  <si>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</si>
  <si>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</si>
  <si>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</si>
  <si>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</si>
  <si>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</si>
  <si>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</si>
  <si>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</si>
  <si>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</si>
  <si>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</si>
  <si>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</si>
  <si>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</si>
  <si>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</si>
  <si>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</si>
  <si>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</si>
  <si>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</si>
  <si>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</si>
  <si>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</si>
  <si>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</si>
  <si>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</si>
  <si>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</si>
  <si>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</si>
  <si>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</si>
  <si>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</si>
  <si>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</si>
  <si>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</si>
  <si>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</si>
  <si>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</si>
  <si>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</si>
  <si>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</si>
  <si>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</si>
  <si>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</si>
  <si>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</si>
  <si>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</si>
  <si>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</si>
  <si>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</si>
  <si>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</si>
  <si>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</si>
  <si>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</si>
  <si>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</si>
  <si>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</si>
  <si>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</si>
  <si>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</si>
  <si>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</si>
  <si>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</si>
  <si>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</si>
  <si>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</si>
  <si>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</si>
  <si>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</si>
  <si>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</si>
  <si>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</si>
  <si>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</si>
  <si>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</si>
  <si>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</si>
  <si>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</si>
  <si>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</si>
  <si>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</si>
  <si>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</si>
  <si>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</si>
  <si>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</si>
  <si>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</si>
  <si>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</si>
  <si>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</si>
  <si>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</si>
  <si>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</si>
  <si>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</si>
  <si>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</si>
  <si>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</si>
  <si>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</si>
  <si>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</si>
  <si>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</si>
  <si>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</si>
  <si>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</si>
  <si>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</si>
  <si>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</si>
  <si>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</si>
  <si>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</si>
  <si>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</si>
  <si>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</si>
  <si>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</si>
  <si>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</si>
  <si>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</si>
  <si>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</si>
  <si>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</si>
  <si>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</si>
  <si>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</si>
  <si>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</si>
  <si>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</si>
  <si>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</si>
  <si>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</si>
  <si>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</si>
  <si>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</si>
  <si>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</si>
  <si>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</si>
  <si>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</si>
  <si>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</si>
  <si>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</si>
  <si>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</si>
  <si>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</si>
  <si>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</si>
  <si>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</si>
  <si>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</si>
  <si>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</si>
  <si>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</si>
  <si>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</si>
  <si>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</si>
  <si>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</si>
  <si>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</si>
  <si>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</si>
  <si>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</si>
  <si>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</si>
  <si>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</si>
  <si>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</si>
  <si>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</si>
  <si>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</si>
  <si>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</si>
  <si>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</si>
  <si>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</si>
  <si>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</si>
  <si>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</si>
  <si>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</si>
  <si>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</si>
  <si>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</si>
  <si>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</si>
  <si>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</si>
  <si>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</si>
  <si>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</si>
  <si>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</si>
  <si>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</si>
  <si>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</si>
  <si>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</si>
  <si>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</si>
  <si>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</si>
  <si>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</si>
  <si>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</si>
  <si>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</si>
  <si>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</si>
  <si>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</si>
  <si>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</si>
  <si>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</si>
  <si>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</si>
  <si>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</si>
  <si>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</si>
  <si>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</si>
  <si>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</si>
  <si>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</si>
  <si>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</si>
  <si>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</si>
  <si>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</si>
  <si>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</si>
  <si>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</si>
  <si>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</si>
  <si>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</si>
  <si>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</si>
  <si>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</si>
  <si>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</si>
  <si>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</si>
  <si>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</si>
  <si>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</si>
  <si>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</si>
  <si>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</si>
  <si>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</si>
  <si>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</si>
  <si>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</si>
  <si>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</si>
  <si>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</si>
  <si>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</si>
  <si>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</si>
  <si>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</si>
  <si>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</si>
  <si>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</si>
  <si>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</si>
  <si>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</si>
  <si>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</si>
  <si>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</si>
  <si>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</si>
  <si>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</si>
  <si>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</si>
  <si>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</si>
  <si>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</si>
  <si>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</si>
  <si>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</si>
  <si>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</si>
  <si>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</si>
  <si>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</si>
  <si>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</si>
  <si>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</si>
  <si>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</si>
  <si>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</si>
  <si>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</si>
  <si>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</si>
  <si>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</si>
  <si>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</si>
  <si>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</si>
  <si>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</si>
  <si>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</si>
  <si>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</si>
  <si>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</si>
  <si>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</si>
  <si>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</si>
  <si>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</si>
  <si>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</si>
  <si>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</si>
  <si>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</si>
  <si>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</si>
  <si>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</si>
  <si>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</si>
  <si>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</si>
  <si>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</si>
  <si>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</si>
  <si>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</si>
  <si>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</si>
  <si>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</si>
  <si>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</si>
  <si>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</si>
  <si>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</si>
  <si>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</si>
  <si>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</si>
  <si>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</si>
  <si>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</si>
  <si>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</si>
  <si>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</si>
  <si>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</si>
  <si>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</si>
  <si>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</si>
  <si>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</si>
  <si>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</si>
  <si>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</si>
  <si>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</si>
  <si>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</si>
  <si>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</si>
  <si>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</si>
  <si>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</si>
  <si>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</si>
  <si>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</si>
  <si>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</si>
  <si>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</si>
  <si>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</si>
  <si>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</si>
  <si>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</si>
  <si>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</si>
  <si>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</si>
  <si>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</si>
  <si>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</si>
  <si>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</si>
  <si>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</si>
  <si>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</si>
  <si>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</si>
  <si>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</si>
  <si>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</si>
  <si>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</si>
  <si>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</si>
  <si>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</si>
  <si>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</si>
  <si>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</si>
  <si>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</si>
  <si>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</si>
  <si>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</si>
  <si>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</si>
  <si>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</si>
  <si>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</si>
  <si>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</si>
  <si>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</si>
  <si>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</si>
  <si>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</si>
  <si>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</si>
  <si>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</si>
  <si>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</si>
  <si>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</si>
  <si>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</si>
  <si>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</si>
  <si>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</si>
  <si>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</si>
  <si>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</si>
  <si>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</si>
  <si>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</si>
  <si>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</si>
  <si>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</si>
  <si>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</si>
  <si>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</si>
  <si>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</si>
  <si>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</si>
  <si>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</si>
  <si>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</si>
  <si>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</si>
  <si>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</si>
  <si>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</si>
  <si>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</si>
  <si>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</si>
  <si>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</si>
  <si>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</si>
  <si>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</si>
  <si>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</si>
  <si>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</si>
  <si>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</si>
  <si>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</si>
  <si>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</si>
  <si>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</si>
  <si>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</si>
  <si>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</si>
  <si>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</si>
  <si>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</si>
  <si>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</si>
  <si>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</si>
  <si>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</si>
  <si>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</si>
  <si>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</si>
  <si>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</si>
  <si>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</si>
  <si>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</si>
  <si>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</si>
  <si>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</si>
  <si>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</si>
  <si>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</si>
  <si>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</si>
  <si>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</si>
  <si>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</si>
  <si>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</si>
  <si>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</si>
  <si>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</si>
  <si>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</si>
  <si>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</si>
  <si>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</si>
  <si>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</si>
  <si>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</si>
  <si>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</si>
  <si>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</si>
  <si>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</si>
  <si>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</si>
  <si>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</si>
  <si>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</si>
  <si>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</si>
  <si>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</si>
  <si>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</si>
  <si>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</si>
  <si>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</si>
  <si>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</si>
  <si>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</si>
  <si>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</si>
  <si>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</si>
  <si>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</si>
  <si>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</si>
  <si>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</si>
  <si>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</si>
  <si>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</si>
  <si>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</si>
  <si>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</si>
  <si>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</si>
  <si>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</si>
  <si>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</si>
  <si>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</si>
  <si>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</si>
  <si>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</si>
  <si>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</si>
  <si>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</si>
  <si>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</si>
  <si>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</si>
  <si>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</si>
  <si>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</si>
  <si>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</si>
  <si>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</si>
  <si>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</si>
  <si>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</si>
  <si>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</si>
  <si>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</si>
  <si>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</si>
  <si>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</si>
  <si>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</si>
  <si>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</si>
  <si>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</si>
  <si>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</si>
  <si>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</si>
  <si>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</si>
  <si>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</si>
  <si>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</si>
  <si>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</si>
  <si>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</si>
  <si>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</si>
  <si>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</si>
  <si>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</si>
  <si>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</si>
  <si>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</si>
  <si>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</si>
  <si>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</si>
  <si>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</si>
  <si>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</si>
  <si>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</si>
  <si>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</si>
  <si>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</si>
  <si>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</si>
  <si>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</si>
  <si>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</si>
  <si>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</si>
  <si>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</si>
  <si>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</si>
  <si>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</si>
  <si>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</si>
  <si>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</si>
  <si>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</si>
  <si>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</si>
  <si>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</si>
  <si>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</si>
  <si>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</si>
  <si>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</si>
  <si>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</si>
  <si>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</si>
  <si>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</si>
  <si>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</si>
  <si>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</si>
  <si>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</si>
  <si>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</si>
  <si>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</si>
  <si>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</si>
  <si>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</si>
  <si>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</si>
  <si>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</si>
  <si>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</si>
  <si>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</si>
  <si>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</si>
  <si>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</si>
  <si>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</si>
  <si>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</si>
  <si>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</si>
  <si>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</si>
  <si>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</si>
  <si>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</si>
  <si>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</si>
  <si>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</si>
  <si>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</si>
  <si>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</si>
  <si>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</si>
  <si>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</si>
  <si>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</si>
  <si>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</si>
  <si>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</si>
  <si>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</si>
  <si>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</si>
  <si>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</si>
  <si>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</si>
  <si>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</si>
  <si>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</si>
  <si>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</si>
  <si>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</si>
  <si>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</si>
  <si>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</si>
  <si>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</si>
  <si>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</si>
  <si>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</si>
  <si>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</si>
  <si>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</si>
  <si>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</si>
  <si>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</si>
  <si>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</si>
  <si>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</si>
  <si>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</si>
  <si>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</si>
  <si>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</si>
  <si>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</si>
  <si>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</si>
  <si>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</si>
  <si>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</si>
  <si>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</si>
  <si>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</si>
  <si>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</si>
  <si>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</si>
  <si>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</si>
  <si>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</si>
  <si>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</si>
  <si>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</si>
  <si>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</si>
  <si>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</si>
  <si>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</si>
  <si>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</si>
  <si>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</si>
  <si>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</si>
  <si>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</si>
  <si>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</si>
  <si>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</si>
  <si>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</si>
  <si>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</si>
  <si>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</si>
  <si>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</si>
  <si>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</si>
  <si>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</si>
  <si>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</si>
  <si>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</si>
  <si>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</si>
  <si>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</si>
  <si>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</si>
  <si>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</si>
  <si>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</si>
  <si>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</si>
  <si>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</si>
  <si>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</si>
  <si>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</si>
  <si>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</si>
  <si>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</si>
  <si>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</si>
  <si>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</si>
  <si>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</si>
  <si>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</si>
  <si>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</si>
  <si>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</si>
  <si>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</si>
  <si>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</si>
  <si>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</si>
  <si>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</si>
  <si>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</si>
  <si>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</si>
  <si>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</si>
  <si>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</si>
  <si>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</si>
  <si>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</si>
  <si>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</si>
  <si>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</si>
  <si>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</si>
  <si>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</si>
  <si>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</si>
  <si>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</si>
  <si>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</si>
  <si>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</si>
  <si>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</si>
  <si>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</si>
  <si>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</si>
  <si>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</si>
  <si>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</si>
  <si>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</si>
  <si>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</si>
  <si>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</si>
  <si>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</si>
  <si>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</si>
  <si>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</si>
  <si>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</si>
  <si>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</si>
  <si>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</si>
  <si>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</si>
  <si>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</si>
  <si>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</si>
  <si>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</si>
  <si>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</si>
  <si>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</si>
  <si>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</si>
  <si>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</si>
  <si>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</si>
  <si>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</si>
  <si>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</si>
  <si>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</si>
  <si>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</si>
  <si>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</si>
  <si>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</si>
  <si>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</si>
  <si>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</si>
  <si>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</si>
  <si>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</si>
  <si>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</si>
  <si>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</si>
  <si>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</si>
  <si>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</si>
  <si>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</si>
  <si>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</si>
  <si>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</si>
  <si>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</si>
  <si>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</si>
  <si>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</si>
  <si>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</si>
  <si>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</si>
  <si>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</si>
  <si>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</si>
  <si>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</si>
  <si>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</si>
  <si>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</si>
  <si>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</si>
  <si>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</si>
  <si>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</si>
  <si>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</si>
  <si>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</si>
  <si>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</si>
  <si>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</si>
  <si>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</si>
  <si>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</si>
  <si>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</si>
  <si>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</si>
  <si>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</si>
  <si>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</si>
  <si>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</si>
  <si>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</si>
  <si>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</si>
  <si>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</si>
  <si>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</si>
  <si>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</si>
  <si>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</si>
  <si>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</si>
  <si>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</si>
  <si>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</si>
  <si>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</si>
  <si>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</si>
  <si>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</si>
  <si>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</si>
  <si>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</si>
  <si>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</si>
  <si>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</si>
  <si>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</si>
  <si>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</si>
  <si>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</si>
  <si>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</si>
  <si>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</si>
  <si>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</si>
  <si>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</si>
  <si>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</si>
  <si>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</si>
  <si>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</si>
  <si>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</si>
  <si>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</si>
  <si>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</si>
  <si>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</si>
  <si>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</si>
  <si>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</si>
  <si>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</si>
  <si>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</si>
  <si>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</si>
  <si>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</si>
  <si>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</si>
  <si>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</si>
  <si>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</si>
  <si>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</si>
  <si>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</si>
  <si>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</si>
  <si>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</si>
  <si>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</si>
  <si>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</si>
  <si>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</si>
  <si>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</si>
  <si>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</si>
  <si>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</si>
  <si>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</si>
  <si>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</si>
  <si>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</si>
  <si>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</si>
  <si>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</si>
  <si>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</si>
  <si>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</si>
  <si>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</si>
  <si>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</si>
  <si>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</si>
  <si>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</si>
  <si>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</si>
  <si>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</si>
  <si>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</si>
  <si>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</si>
  <si>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</si>
  <si>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</si>
  <si>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</si>
  <si>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</si>
  <si>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</si>
  <si>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</si>
  <si>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</si>
  <si>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</si>
  <si>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</si>
  <si>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</si>
  <si>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</si>
  <si>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</si>
  <si>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</si>
  <si>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</si>
  <si>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</si>
  <si>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</si>
  <si>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</si>
  <si>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</si>
  <si>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</si>
  <si>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</si>
  <si>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</si>
  <si>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</si>
  <si>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</si>
  <si>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</si>
  <si>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</si>
  <si>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</si>
  <si>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</si>
  <si>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</si>
  <si>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</si>
  <si>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</si>
  <si>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</si>
  <si>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</si>
  <si>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</si>
  <si>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</si>
  <si>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</si>
  <si>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</si>
  <si>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</si>
  <si>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</si>
  <si>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</si>
  <si>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</si>
  <si>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</si>
  <si>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</si>
  <si>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</si>
  <si>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</si>
  <si>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</si>
  <si>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</si>
  <si>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</si>
  <si>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</si>
  <si>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</si>
  <si>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</si>
  <si>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</si>
  <si>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</si>
  <si>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</si>
  <si>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</si>
  <si>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</si>
  <si>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</si>
  <si>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</si>
  <si>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</si>
  <si>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</si>
  <si>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</si>
  <si>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</si>
  <si>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</si>
  <si>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</si>
  <si>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</si>
  <si>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</si>
  <si>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</si>
  <si>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</si>
  <si>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</si>
  <si>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</si>
  <si>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</si>
  <si>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</si>
  <si>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</si>
  <si>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</si>
  <si>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</si>
  <si>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</si>
  <si>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</si>
  <si>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</si>
  <si>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</si>
  <si>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</si>
  <si>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</si>
  <si>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</si>
  <si>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</si>
  <si>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</si>
  <si>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</si>
  <si>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</si>
  <si>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</si>
  <si>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</si>
  <si>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</si>
  <si>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</si>
  <si>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</si>
  <si>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</si>
  <si>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</si>
  <si>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</si>
  <si>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</si>
  <si>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</si>
  <si>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</si>
  <si>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</si>
  <si>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</si>
  <si>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</si>
  <si>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</si>
  <si>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</si>
  <si>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</si>
  <si>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</si>
  <si>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</si>
  <si>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</si>
  <si>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</si>
  <si>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</si>
  <si>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</si>
  <si>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</si>
  <si>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</si>
  <si>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</si>
  <si>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</si>
  <si>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</si>
  <si>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</si>
  <si>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</si>
  <si>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</si>
  <si>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</si>
  <si>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</si>
  <si>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</si>
  <si>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</si>
  <si>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</si>
  <si>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</si>
  <si>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</si>
  <si>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</si>
  <si>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</si>
  <si>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</si>
  <si>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</si>
  <si>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</si>
  <si>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</si>
  <si>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</si>
  <si>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</si>
  <si>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</si>
  <si>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</si>
  <si>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</si>
  <si>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</si>
  <si>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</si>
  <si>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</si>
  <si>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</si>
  <si>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</si>
  <si>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</si>
  <si>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</si>
  <si>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</si>
  <si>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</si>
  <si>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</si>
  <si>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</si>
  <si>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</si>
  <si>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</si>
  <si>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</si>
  <si>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</si>
  <si>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</si>
  <si>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</si>
  <si>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</si>
  <si>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</si>
  <si>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</si>
  <si>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</si>
  <si>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</si>
  <si>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</si>
  <si>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</si>
  <si>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</si>
  <si>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</si>
  <si>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</si>
  <si>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</si>
  <si>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</si>
  <si>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</si>
  <si>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</si>
  <si>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</si>
  <si>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</si>
  <si>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</si>
  <si>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</si>
  <si>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</si>
  <si>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</si>
  <si>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</si>
  <si>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</si>
  <si>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</si>
  <si>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</si>
  <si>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</si>
  <si>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</si>
  <si>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</si>
  <si>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</si>
  <si>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</si>
  <si>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</si>
  <si>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</si>
  <si>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</si>
  <si>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</si>
  <si>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</si>
  <si>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</si>
  <si>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</si>
  <si>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</si>
  <si>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</si>
  <si>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</si>
  <si>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</si>
  <si>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</si>
  <si>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</si>
  <si>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</si>
  <si>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</si>
  <si>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</si>
  <si>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</si>
  <si>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</si>
  <si>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</si>
  <si>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</si>
  <si>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</si>
  <si>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</si>
  <si>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</si>
  <si>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</si>
  <si>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</si>
  <si>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</si>
  <si>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</si>
  <si>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</si>
  <si>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</si>
  <si>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</si>
  <si>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</si>
  <si>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</si>
  <si>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</si>
  <si>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</si>
  <si>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</si>
  <si>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</si>
  <si>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</si>
  <si>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</si>
  <si>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</si>
  <si>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</si>
  <si>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</si>
  <si>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</si>
  <si>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</si>
  <si>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</si>
  <si>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</si>
  <si>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</si>
  <si>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</si>
  <si>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</si>
  <si>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</si>
  <si>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</si>
  <si>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</si>
  <si>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</si>
  <si>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</si>
  <si>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</si>
  <si>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</si>
  <si>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</si>
  <si>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</si>
  <si>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</si>
  <si>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</si>
  <si>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</si>
  <si>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</si>
  <si>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</si>
  <si>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</si>
  <si>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</si>
  <si>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</si>
  <si>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</si>
  <si>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</si>
  <si>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</si>
  <si>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</si>
  <si>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</si>
  <si>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</si>
  <si>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</si>
  <si>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</si>
  <si>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</si>
  <si>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</si>
  <si>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</si>
  <si>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</si>
  <si>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</si>
  <si>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</si>
  <si>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</si>
  <si>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</si>
  <si>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</si>
  <si>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</si>
  <si>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</si>
  <si>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</si>
  <si>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</si>
  <si>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</si>
  <si>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</si>
  <si>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</si>
  <si>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</si>
  <si>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</si>
  <si>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</si>
  <si>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</si>
  <si>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</si>
  <si>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</si>
  <si>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</si>
  <si>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</si>
  <si>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</si>
  <si>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</si>
  <si>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</si>
  <si>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</si>
  <si>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</si>
  <si>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</si>
  <si>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</si>
  <si>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</si>
  <si>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</si>
  <si>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</si>
  <si>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</si>
  <si>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</si>
  <si>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</si>
  <si>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</si>
  <si>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</si>
  <si>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</si>
  <si>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</si>
  <si>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</si>
  <si>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</si>
  <si>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</si>
  <si>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</si>
  <si>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</si>
  <si>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</si>
  <si>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</si>
  <si>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</si>
  <si>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</si>
  <si>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</si>
  <si>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</si>
  <si>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</si>
  <si>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</si>
  <si>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</si>
  <si>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</si>
  <si>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</si>
  <si>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</si>
  <si>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</si>
  <si>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</si>
  <si>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</si>
  <si>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</si>
  <si>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</si>
  <si>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</si>
  <si>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</si>
  <si>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</si>
  <si>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</si>
  <si>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</si>
  <si>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</si>
  <si>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</si>
  <si>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</si>
  <si>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</si>
  <si>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</si>
  <si>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</si>
  <si>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</si>
  <si>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</si>
  <si>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</si>
  <si>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</si>
  <si>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</si>
  <si>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</si>
  <si>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</si>
  <si>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</si>
  <si>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</si>
  <si>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</si>
  <si>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</si>
  <si>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</si>
  <si>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</si>
  <si>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</si>
  <si>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</si>
  <si>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</si>
  <si>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</si>
  <si>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</si>
  <si>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</si>
  <si>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</si>
  <si>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</si>
  <si>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</si>
  <si>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</si>
  <si>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</si>
  <si>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</si>
  <si>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</si>
  <si>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</si>
  <si>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</si>
  <si>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</si>
  <si>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</si>
  <si>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</si>
  <si>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</si>
  <si>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</si>
  <si>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</si>
  <si>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</si>
  <si>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</si>
  <si>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</si>
  <si>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</si>
  <si>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</si>
  <si>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</si>
  <si>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</si>
  <si>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</si>
  <si>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</si>
  <si>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</si>
  <si>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</si>
  <si>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</si>
  <si>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</si>
  <si>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</si>
  <si>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</si>
  <si>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</si>
  <si>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</si>
  <si>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</si>
  <si>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</si>
  <si>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</si>
  <si>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</si>
  <si>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</si>
  <si>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</si>
  <si>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</si>
  <si>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</si>
  <si>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</si>
  <si>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</si>
  <si>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</si>
  <si>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</si>
  <si>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</si>
  <si>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</si>
  <si>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</si>
  <si>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</si>
  <si>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</si>
  <si>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</si>
  <si>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</si>
  <si>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</si>
  <si>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</si>
  <si>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</si>
  <si>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</si>
  <si>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</si>
  <si>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</si>
  <si>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</si>
  <si>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</si>
  <si>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</si>
  <si>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</si>
  <si>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</si>
  <si>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</si>
  <si>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</si>
  <si>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</si>
  <si>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</si>
  <si>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</si>
  <si>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</si>
  <si>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</si>
  <si>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</si>
  <si>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</si>
  <si>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</si>
  <si>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</si>
  <si>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</si>
  <si>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</si>
  <si>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</si>
  <si>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</si>
  <si>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</si>
  <si>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</si>
  <si>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</si>
  <si>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</si>
  <si>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</si>
  <si>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</si>
  <si>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</si>
  <si>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</si>
  <si>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</si>
  <si>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</si>
  <si>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</si>
  <si>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</si>
  <si>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</si>
  <si>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</si>
  <si>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</si>
  <si>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</si>
  <si>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</si>
  <si>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</si>
  <si>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</si>
  <si>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</si>
  <si>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</si>
  <si>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</si>
  <si>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</si>
  <si>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</si>
  <si>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</si>
  <si>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</si>
  <si>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</si>
  <si>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</si>
  <si>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</si>
  <si>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</si>
  <si>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</si>
  <si>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</si>
  <si>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</si>
  <si>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</si>
  <si>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</si>
  <si>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</si>
  <si>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</si>
  <si>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</si>
  <si>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</si>
  <si>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</si>
  <si>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</si>
  <si>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</si>
  <si>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</si>
  <si>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</si>
  <si>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</si>
  <si>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</si>
  <si>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</si>
  <si>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</si>
  <si>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</si>
  <si>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</si>
  <si>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</si>
  <si>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</si>
  <si>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</si>
  <si>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</si>
  <si>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</si>
  <si>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</si>
  <si>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</si>
  <si>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</si>
  <si>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</si>
  <si>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</si>
  <si>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</si>
  <si>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</si>
  <si>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</si>
  <si>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</si>
  <si>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</si>
  <si>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</si>
  <si>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</si>
  <si>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</si>
  <si>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</si>
  <si>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</si>
  <si>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</si>
  <si>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</si>
  <si>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</si>
  <si>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</si>
  <si>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</si>
  <si>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</si>
  <si>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</si>
  <si>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</si>
  <si>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</si>
  <si>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</si>
  <si>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</si>
  <si>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</si>
  <si>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</si>
  <si>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</si>
  <si>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</si>
  <si>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</si>
  <si>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</si>
  <si>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</si>
  <si>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</si>
  <si>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</si>
  <si>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</si>
  <si>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</si>
  <si>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</si>
  <si>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</si>
  <si>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</si>
  <si>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</si>
  <si>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</si>
  <si>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</si>
  <si>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</si>
  <si>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</si>
  <si>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</si>
  <si>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</si>
  <si>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</si>
  <si>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</si>
  <si>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</si>
  <si>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</si>
  <si>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</si>
  <si>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</si>
  <si>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</si>
  <si>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</si>
  <si>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</si>
  <si>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</si>
  <si>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</si>
  <si>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</si>
  <si>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</si>
  <si>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</si>
  <si>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</si>
  <si>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</si>
  <si>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</si>
  <si>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</si>
  <si>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</si>
  <si>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</si>
  <si>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</si>
  <si>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</si>
  <si>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</si>
  <si>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</si>
  <si>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</si>
  <si>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</si>
  <si>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</si>
  <si>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</si>
  <si>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</si>
  <si>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</si>
  <si>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</si>
  <si>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</si>
  <si>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</si>
  <si>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</si>
  <si>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</si>
  <si>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</si>
  <si>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</si>
  <si>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</si>
  <si>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</si>
  <si>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</si>
  <si>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</si>
  <si>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</si>
  <si>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</si>
  <si>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</si>
  <si>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</si>
  <si>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</si>
  <si>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</si>
  <si>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</si>
  <si>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</si>
  <si>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</si>
  <si>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</si>
  <si>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</si>
  <si>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</si>
  <si>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</si>
  <si>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</si>
  <si>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</si>
  <si>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</si>
  <si>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</si>
  <si>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</si>
  <si>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</si>
  <si>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</si>
  <si>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</si>
  <si>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</si>
  <si>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</si>
  <si>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</si>
  <si>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</si>
  <si>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</si>
  <si>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</si>
  <si>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</si>
  <si>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</si>
  <si>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</si>
  <si>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</si>
  <si>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</si>
  <si>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</si>
  <si>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</si>
  <si>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</si>
  <si>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</si>
  <si>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</si>
  <si>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</si>
  <si>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</si>
  <si>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</si>
  <si>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</si>
  <si>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</si>
  <si>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</si>
  <si>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</si>
  <si>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</si>
  <si>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</si>
  <si>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</si>
  <si>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</si>
  <si>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</si>
  <si>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</si>
  <si>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</si>
  <si>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</si>
  <si>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</si>
  <si>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</si>
  <si>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</si>
  <si>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</si>
  <si>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</si>
  <si>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</si>
  <si>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</si>
  <si>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</si>
  <si>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</si>
  <si>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</si>
  <si>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</si>
  <si>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</si>
  <si>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</si>
  <si>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</si>
  <si>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</si>
  <si>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</si>
  <si>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</si>
  <si>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</si>
  <si>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</si>
  <si>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</si>
  <si>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</si>
  <si>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</si>
  <si>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</si>
  <si>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</si>
  <si>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</si>
  <si>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</si>
  <si>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</si>
  <si>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</si>
  <si>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</si>
  <si>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</si>
  <si>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</si>
  <si>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</si>
  <si>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</si>
  <si>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</si>
  <si>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</si>
  <si>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</si>
  <si>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</si>
  <si>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</si>
  <si>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</si>
  <si>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</si>
  <si>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</si>
  <si>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</si>
  <si>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</si>
  <si>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</si>
  <si>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</si>
  <si>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</si>
  <si>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</si>
  <si>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</si>
  <si>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</si>
  <si>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</si>
  <si>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</si>
  <si>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</si>
  <si>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</si>
  <si>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</si>
  <si>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</si>
  <si>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</si>
  <si>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</si>
  <si>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</si>
  <si>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</si>
  <si>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</si>
  <si>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</si>
  <si>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</si>
  <si>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</si>
  <si>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</si>
  <si>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</si>
  <si>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</si>
  <si>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</si>
  <si>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</si>
  <si>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</si>
  <si>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</si>
  <si>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</si>
  <si>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</si>
  <si>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</si>
  <si>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</si>
  <si>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</si>
  <si>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</si>
  <si>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</si>
  <si>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</si>
  <si>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</si>
  <si>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</si>
  <si>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</si>
  <si>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</si>
  <si>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</si>
  <si>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</si>
  <si>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</si>
  <si>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</si>
  <si>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</si>
  <si>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</si>
  <si>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</si>
  <si>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</si>
  <si>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</si>
  <si>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</si>
  <si>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</si>
  <si>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</si>
  <si>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</si>
  <si>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</si>
  <si>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</si>
  <si>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</si>
  <si>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</si>
  <si>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</si>
  <si>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</si>
  <si>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</si>
  <si>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</si>
  <si>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</si>
  <si>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</si>
  <si>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</si>
  <si>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</si>
  <si>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</si>
  <si>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</si>
  <si>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</si>
  <si>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</si>
  <si>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</si>
  <si>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</si>
  <si>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</si>
  <si>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</si>
  <si>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</si>
  <si>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</si>
  <si>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</si>
  <si>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</si>
  <si>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</si>
  <si>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</si>
  <si>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</si>
  <si>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</si>
  <si>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</si>
  <si>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</si>
  <si>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</si>
  <si>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</si>
  <si>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</si>
  <si>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</si>
  <si>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</si>
  <si>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</si>
  <si>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</si>
  <si>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</si>
  <si>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</si>
  <si>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</si>
  <si>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</si>
  <si>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</si>
  <si>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</si>
  <si>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</si>
  <si>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</si>
  <si>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</si>
  <si>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</si>
  <si>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</si>
  <si>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</si>
  <si>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</si>
  <si>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</si>
  <si>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</si>
  <si>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</si>
  <si>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</si>
  <si>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</si>
  <si>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</si>
  <si>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</si>
  <si>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</si>
  <si>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</si>
  <si>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</si>
  <si>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</si>
  <si>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</si>
  <si>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</si>
  <si>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</si>
  <si>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</si>
  <si>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</si>
  <si>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</si>
  <si>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</si>
  <si>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</si>
  <si>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</si>
  <si>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</si>
  <si>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</si>
  <si>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</si>
  <si>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</si>
  <si>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</si>
  <si>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</si>
  <si>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</si>
  <si>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</si>
  <si>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</si>
  <si>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</si>
  <si>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</si>
  <si>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</si>
  <si>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</si>
  <si>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</si>
  <si>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</si>
  <si>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</si>
  <si>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</si>
  <si>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</si>
  <si>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</si>
  <si>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</si>
  <si>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</si>
  <si>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</si>
  <si>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</si>
  <si>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</si>
  <si>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</si>
  <si>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</si>
  <si>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</si>
  <si>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</si>
  <si>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</si>
  <si>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</si>
  <si>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</si>
  <si>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</si>
  <si>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</si>
  <si>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</si>
  <si>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</si>
  <si>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</si>
  <si>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</si>
  <si>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</si>
  <si>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</si>
  <si>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</si>
  <si>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</si>
  <si>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</si>
  <si>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</si>
  <si>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</si>
  <si>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</si>
  <si>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</si>
  <si>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</si>
  <si>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</si>
  <si>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</si>
  <si>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</si>
  <si>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</si>
  <si>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</si>
  <si>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</si>
  <si>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</si>
  <si>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</si>
  <si>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</si>
  <si>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</si>
  <si>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</si>
  <si>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</si>
  <si>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</si>
  <si>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</si>
  <si>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</si>
  <si>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</si>
  <si>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</si>
  <si>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</si>
  <si>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</si>
  <si>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</si>
  <si>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</si>
  <si>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</si>
  <si>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</si>
  <si>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</si>
  <si>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</si>
  <si>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</si>
  <si>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</si>
  <si>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</si>
  <si>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</si>
  <si>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</si>
  <si>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</si>
  <si>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</si>
  <si>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</si>
  <si>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</si>
  <si>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</si>
  <si>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</si>
  <si>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</si>
  <si>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</si>
  <si>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</si>
  <si>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</si>
  <si>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</si>
  <si>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</si>
  <si>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</si>
  <si>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</si>
  <si>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</si>
  <si>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</si>
  <si>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</si>
  <si>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</si>
  <si>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</si>
  <si>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</si>
  <si>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</si>
  <si>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</si>
  <si>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</si>
  <si>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</si>
  <si>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</si>
  <si>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</si>
  <si>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</si>
  <si>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</si>
  <si>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</si>
  <si>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</si>
  <si>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</si>
  <si>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</si>
  <si>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</si>
  <si>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</si>
  <si>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</si>
  <si>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</si>
  <si>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</si>
  <si>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</si>
  <si>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</si>
  <si>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</si>
  <si>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</si>
  <si>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</si>
  <si>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</si>
  <si>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</si>
  <si>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</si>
  <si>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</si>
  <si>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</si>
  <si>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</si>
  <si>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</si>
  <si>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</si>
  <si>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</si>
  <si>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</si>
  <si>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</si>
  <si>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</si>
  <si>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</si>
  <si>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</si>
  <si>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</si>
  <si>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</si>
  <si>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</si>
  <si>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</si>
  <si>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</si>
  <si>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</si>
  <si>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</si>
  <si>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</si>
  <si>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</si>
  <si>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</si>
  <si>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</si>
  <si>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</si>
  <si>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</si>
  <si>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</si>
  <si>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</si>
  <si>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</si>
  <si>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</si>
  <si>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</si>
  <si>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</si>
  <si>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</si>
  <si>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</si>
  <si>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</si>
  <si>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</si>
  <si>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</si>
  <si>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</si>
  <si>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</si>
  <si>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</si>
  <si>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</si>
  <si>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</si>
  <si>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</si>
  <si>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</si>
  <si>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</si>
  <si>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</si>
  <si>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</si>
  <si>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</si>
  <si>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</si>
  <si>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</si>
  <si>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</si>
  <si>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</si>
  <si>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</si>
  <si>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</si>
  <si>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</si>
  <si>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</si>
  <si>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</si>
  <si>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</si>
  <si>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</si>
  <si>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</si>
  <si>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</si>
  <si>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</si>
  <si>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</si>
  <si>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</si>
  <si>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</si>
  <si>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</si>
  <si>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</si>
  <si>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</si>
  <si>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</si>
  <si>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</si>
  <si>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</si>
  <si>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</si>
  <si>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</si>
  <si>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</si>
  <si>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</si>
  <si>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</si>
  <si>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</si>
  <si>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</si>
  <si>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</si>
  <si>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</si>
  <si>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</si>
  <si>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</si>
  <si>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</si>
  <si>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</si>
  <si>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</si>
  <si>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</si>
  <si>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</si>
  <si>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</si>
  <si>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</si>
  <si>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</si>
  <si>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</si>
  <si>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</si>
  <si>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</si>
  <si>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</si>
  <si>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</si>
  <si>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</si>
  <si>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</si>
  <si>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</si>
  <si>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</si>
  <si>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</si>
  <si>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</si>
  <si>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</si>
  <si>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</si>
  <si>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</si>
  <si>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</si>
  <si>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</si>
  <si>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</si>
  <si>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</si>
  <si>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</si>
  <si>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</si>
  <si>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</si>
  <si>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</si>
  <si>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</si>
  <si>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</si>
  <si>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</si>
  <si>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</si>
  <si>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</si>
  <si>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</si>
  <si>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</si>
  <si>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</si>
  <si>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</si>
  <si>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</si>
  <si>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</si>
  <si>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</si>
  <si>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</si>
  <si>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</si>
  <si>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</si>
  <si>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</si>
  <si>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</si>
  <si>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</si>
  <si>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</si>
  <si>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</si>
  <si>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</si>
  <si>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</si>
  <si>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</si>
  <si>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</si>
  <si>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</si>
  <si>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</si>
  <si>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</si>
  <si>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</si>
  <si>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</si>
  <si>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</si>
  <si>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</si>
  <si>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</si>
  <si>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</si>
  <si>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</si>
  <si>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</si>
  <si>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</si>
  <si>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</si>
  <si>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</si>
  <si>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</si>
  <si>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</si>
  <si>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</si>
  <si>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</si>
  <si>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</si>
  <si>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</si>
  <si>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</si>
  <si>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</si>
  <si>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</si>
  <si>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</si>
  <si>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</si>
  <si>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</si>
  <si>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</si>
  <si>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</si>
  <si>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</si>
  <si>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</si>
  <si>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</si>
  <si>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</si>
  <si>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</si>
  <si>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</si>
  <si>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</si>
  <si>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</si>
  <si>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</si>
  <si>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</si>
  <si>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</si>
  <si>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</si>
  <si>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</si>
  <si>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</si>
  <si>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</si>
  <si>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</si>
  <si>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</si>
  <si>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</si>
  <si>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</si>
  <si>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</si>
  <si>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</si>
  <si>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</si>
  <si>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</si>
  <si>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</si>
  <si>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</si>
  <si>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</si>
  <si>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</si>
  <si>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</si>
  <si>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</si>
  <si>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</si>
  <si>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</si>
  <si>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</si>
  <si>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</si>
  <si>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</si>
  <si>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</si>
  <si>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</si>
  <si>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</si>
  <si>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</si>
  <si>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</si>
  <si>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</si>
  <si>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</si>
  <si>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</si>
  <si>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</si>
  <si>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</si>
  <si>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</si>
  <si>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</si>
  <si>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</si>
  <si>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</si>
  <si>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</si>
  <si>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</si>
  <si>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</si>
  <si>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</si>
  <si>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</si>
  <si>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</si>
  <si>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</si>
  <si>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</si>
  <si>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</si>
  <si>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</si>
  <si>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</si>
  <si>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</si>
  <si>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</si>
  <si>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</si>
  <si>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</si>
  <si>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</si>
  <si>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</si>
  <si>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</si>
  <si>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</si>
  <si>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</si>
  <si>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</si>
  <si>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</si>
  <si>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</si>
  <si>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</si>
  <si>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</si>
  <si>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</si>
  <si>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</si>
  <si>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</si>
  <si>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</si>
  <si>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</si>
  <si>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</si>
  <si>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</si>
  <si>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</si>
  <si>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</si>
  <si>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</si>
  <si>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</si>
  <si>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</si>
  <si>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</si>
  <si>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</si>
  <si>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</si>
  <si>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</si>
  <si>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</si>
  <si>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</si>
  <si>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</si>
  <si>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</si>
  <si>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</si>
  <si>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</si>
  <si>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</si>
  <si>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</si>
  <si>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</si>
  <si>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</si>
  <si>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</si>
  <si>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</si>
  <si>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</si>
  <si>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</si>
  <si>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</si>
  <si>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</si>
  <si>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</si>
  <si>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</si>
  <si>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</si>
  <si>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</si>
  <si>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</si>
  <si>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</si>
  <si>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</si>
  <si>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</si>
  <si>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</si>
  <si>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</si>
  <si>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</si>
  <si>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</si>
  <si>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</si>
  <si>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</si>
  <si>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</si>
  <si>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</si>
  <si>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</si>
  <si>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</si>
  <si>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</si>
  <si>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</si>
  <si>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</si>
  <si>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</si>
  <si>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</si>
  <si>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</si>
  <si>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</si>
  <si>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</si>
  <si>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</si>
  <si>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</si>
  <si>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</si>
  <si>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</si>
  <si>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</si>
  <si>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</si>
  <si>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</si>
  <si>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</si>
  <si>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</si>
  <si>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</si>
  <si>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</si>
  <si>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</si>
  <si>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</si>
  <si>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</si>
  <si>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</si>
  <si>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</si>
  <si>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</si>
  <si>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</si>
  <si>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</si>
  <si>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</si>
  <si>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</si>
  <si>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</si>
  <si>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</si>
  <si>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</si>
  <si>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</si>
  <si>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</si>
  <si>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</si>
  <si>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</si>
  <si>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</si>
  <si>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</si>
  <si>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</si>
  <si>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</si>
  <si>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</si>
  <si>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</si>
  <si>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</si>
  <si>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</si>
  <si>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</si>
  <si>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</si>
  <si>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</si>
  <si>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</si>
  <si>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</si>
  <si>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</si>
  <si>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</si>
  <si>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</si>
  <si>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</si>
  <si>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</si>
  <si>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</si>
  <si>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</si>
  <si>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</si>
  <si>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</si>
  <si>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</si>
  <si>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</si>
  <si>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</si>
  <si>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</si>
  <si>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</si>
  <si>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</si>
  <si>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</si>
  <si>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</si>
  <si>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</si>
  <si>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</si>
  <si>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</si>
  <si>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</si>
  <si>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</si>
  <si>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</si>
  <si>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</si>
  <si>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</si>
  <si>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</si>
  <si>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</si>
  <si>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</si>
  <si>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</si>
  <si>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</si>
  <si>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</si>
  <si>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</si>
  <si>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</si>
  <si>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</si>
  <si>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</si>
  <si>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</si>
  <si>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</si>
  <si>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</si>
  <si>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</si>
  <si>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</si>
  <si>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</si>
  <si>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</si>
  <si>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</si>
  <si>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</si>
  <si>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</si>
  <si>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</si>
  <si>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</si>
  <si>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</si>
  <si>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</si>
  <si>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</si>
  <si>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</si>
  <si>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</si>
  <si>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</si>
  <si>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</si>
  <si>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</si>
  <si>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</si>
  <si>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</si>
  <si>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</si>
  <si>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</si>
  <si>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</si>
  <si>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</si>
  <si>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</si>
  <si>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</si>
  <si>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</si>
  <si>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</si>
  <si>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</si>
  <si>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</si>
  <si>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</si>
  <si>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</si>
  <si>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</si>
  <si>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</si>
  <si>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</si>
  <si>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</si>
  <si>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</si>
  <si>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</si>
  <si>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</si>
  <si>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</si>
  <si>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</si>
  <si>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</si>
  <si>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</si>
  <si>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</si>
  <si>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</si>
  <si>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</si>
  <si>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</si>
  <si>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</si>
  <si>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</si>
  <si>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</si>
  <si>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</si>
  <si>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</si>
  <si>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</si>
  <si>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</si>
  <si>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</si>
  <si>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</si>
  <si>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</si>
  <si>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</si>
  <si>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</si>
  <si>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</si>
  <si>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</si>
  <si>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</si>
  <si>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</si>
  <si>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</si>
  <si>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</si>
  <si>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</si>
  <si>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</si>
  <si>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</si>
  <si>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</si>
  <si>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</si>
  <si>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</si>
  <si>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</si>
  <si>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</si>
  <si>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</si>
  <si>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</si>
  <si>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</si>
  <si>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</si>
  <si>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</si>
  <si>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</si>
  <si>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</si>
  <si>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</si>
  <si>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</si>
  <si>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</si>
  <si>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</si>
  <si>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</si>
  <si>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</si>
  <si>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</si>
  <si>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</si>
  <si>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</si>
  <si>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</si>
  <si>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</si>
  <si>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</si>
  <si>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</si>
  <si>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</si>
  <si>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</si>
  <si>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</si>
  <si>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</si>
  <si>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</si>
  <si>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</si>
  <si>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</si>
  <si>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</si>
  <si>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</si>
  <si>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</si>
  <si>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</si>
  <si>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</si>
  <si>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</si>
  <si>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</si>
  <si>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</si>
  <si>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</si>
  <si>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</si>
  <si>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</si>
  <si>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</si>
  <si>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</si>
  <si>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</si>
  <si>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</si>
  <si>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</si>
  <si>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</si>
  <si>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</si>
  <si>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</si>
  <si>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</si>
  <si>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</si>
  <si>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</si>
  <si>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</si>
  <si>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</si>
  <si>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</si>
  <si>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</si>
  <si>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</si>
  <si>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</si>
  <si>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</si>
  <si>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</si>
  <si>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</si>
  <si>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</si>
  <si>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</si>
  <si>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</si>
  <si>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</si>
  <si>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</si>
  <si>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</si>
  <si>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</si>
  <si>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</si>
  <si>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</si>
  <si>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</si>
  <si>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</si>
  <si>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</si>
  <si>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</si>
  <si>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</si>
  <si>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</si>
  <si>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</si>
  <si>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</si>
  <si>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</si>
  <si>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</si>
  <si>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</si>
  <si>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</si>
  <si>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</si>
  <si>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</si>
  <si>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</si>
  <si>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</si>
  <si>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</si>
  <si>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</si>
  <si>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</si>
  <si>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</si>
  <si>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</si>
  <si>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</si>
  <si>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</si>
  <si>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</si>
  <si>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</si>
  <si>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</si>
  <si>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</si>
  <si>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</si>
  <si>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</si>
  <si>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</si>
  <si>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</si>
  <si>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</si>
  <si>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</si>
  <si>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</si>
  <si>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</si>
  <si>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</si>
  <si>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</si>
  <si>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</si>
  <si>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</si>
  <si>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</si>
  <si>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</si>
  <si>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</si>
  <si>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</si>
  <si>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</si>
  <si>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</si>
  <si>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</si>
  <si>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</si>
  <si>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</si>
  <si>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</si>
  <si>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</si>
  <si>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</si>
  <si>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</si>
  <si>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</si>
  <si>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</si>
  <si>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</si>
  <si>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</si>
  <si>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</si>
  <si>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</si>
  <si>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</si>
  <si>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</si>
  <si>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</si>
  <si>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</si>
  <si>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</si>
  <si>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</si>
  <si>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</si>
  <si>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</si>
  <si>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</si>
  <si>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</si>
  <si>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</si>
  <si>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</si>
  <si>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</si>
  <si>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</si>
  <si>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</si>
  <si>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</si>
  <si>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</si>
  <si>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</si>
  <si>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</si>
  <si>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</si>
  <si>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</si>
  <si>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</si>
  <si>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</si>
  <si>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</si>
  <si>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</si>
  <si>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</si>
  <si>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</si>
  <si>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</si>
  <si>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</si>
  <si>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</si>
  <si>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</si>
  <si>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</si>
  <si>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</si>
  <si>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</si>
  <si>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</si>
  <si>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</si>
  <si>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</si>
  <si>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</si>
  <si>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</si>
  <si>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</si>
  <si>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</si>
  <si>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</si>
  <si>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</si>
  <si>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</si>
  <si>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</si>
  <si>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</si>
  <si>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</si>
  <si>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</si>
  <si>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</si>
  <si>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</si>
  <si>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</si>
  <si>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</si>
  <si>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</si>
  <si>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</si>
  <si>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</si>
  <si>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</si>
  <si>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</si>
  <si>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</si>
  <si>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</si>
  <si>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</si>
  <si>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</si>
  <si>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</si>
  <si>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</si>
  <si>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</si>
  <si>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</si>
  <si>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</si>
  <si>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</si>
  <si>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</si>
  <si>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</si>
  <si>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</si>
  <si>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</si>
  <si>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</si>
  <si>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</si>
  <si>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</si>
  <si>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</si>
  <si>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</si>
  <si>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</si>
  <si>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</si>
  <si>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</si>
  <si>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</si>
  <si>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</si>
  <si>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</si>
  <si>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</si>
  <si>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</si>
  <si>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</si>
  <si>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</si>
  <si>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</si>
  <si>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</si>
  <si>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</si>
  <si>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</si>
  <si>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</si>
  <si>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</si>
  <si>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</si>
  <si>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</si>
  <si>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</si>
  <si>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</si>
  <si>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</si>
  <si>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</si>
  <si>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</si>
  <si>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</si>
  <si>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</si>
  <si>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</si>
  <si>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</si>
  <si>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</si>
  <si>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</si>
  <si>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</si>
  <si>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</si>
  <si>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</si>
  <si>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</si>
  <si>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</si>
  <si>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</si>
  <si>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</si>
  <si>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</si>
  <si>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</si>
  <si>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</si>
  <si>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</si>
  <si>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</si>
  <si>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</si>
  <si>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</si>
  <si>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</si>
  <si>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</si>
  <si>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</si>
  <si>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</si>
  <si>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</si>
  <si>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</si>
  <si>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</si>
  <si>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</si>
  <si>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</si>
  <si>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</si>
  <si>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</si>
  <si>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</si>
  <si>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</si>
  <si>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</si>
  <si>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</si>
  <si>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</si>
  <si>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</si>
  <si>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</si>
  <si>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</si>
  <si>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</si>
  <si>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</si>
  <si>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</si>
  <si>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</si>
  <si>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</si>
  <si>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</si>
  <si>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</si>
  <si>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</si>
  <si>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</si>
  <si>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</si>
  <si>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</si>
  <si>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</si>
  <si>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</si>
  <si>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</si>
  <si>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</si>
  <si>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</si>
  <si>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</si>
  <si>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</si>
  <si>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</si>
  <si>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</si>
  <si>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</si>
  <si>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</si>
  <si>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</si>
  <si>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</si>
  <si>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</si>
  <si>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</si>
  <si>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</si>
  <si>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</si>
  <si>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</si>
  <si>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</si>
  <si>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</si>
  <si>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</si>
  <si>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</si>
  <si>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</si>
  <si>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</si>
  <si>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</si>
  <si>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</si>
  <si>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</si>
  <si>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</si>
  <si>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</si>
  <si>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</si>
  <si>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</si>
  <si>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</si>
  <si>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</si>
  <si>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</si>
  <si>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</si>
  <si>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</si>
  <si>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</si>
  <si>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</si>
  <si>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</si>
  <si>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</si>
  <si>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</si>
  <si>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</si>
  <si>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</si>
  <si>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</si>
  <si>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</si>
  <si>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</si>
  <si>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</si>
  <si>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</si>
  <si>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</si>
  <si>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</si>
  <si>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</si>
  <si>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</si>
  <si>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</si>
  <si>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</si>
  <si>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</si>
  <si>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</si>
  <si>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</si>
  <si>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</si>
  <si>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</si>
  <si>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</si>
  <si>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</si>
  <si>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</si>
  <si>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</si>
  <si>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</si>
  <si>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</si>
  <si>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</si>
  <si>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</si>
  <si>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</si>
  <si>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</si>
  <si>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</si>
  <si>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</si>
  <si>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</si>
  <si>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</si>
  <si>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</si>
  <si>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</si>
  <si>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</si>
  <si>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</si>
  <si>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</si>
  <si>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</si>
  <si>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</si>
  <si>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</si>
  <si>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</si>
  <si>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</si>
  <si>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</si>
  <si>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</si>
  <si>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</si>
  <si>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</si>
  <si>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</si>
  <si>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</si>
  <si>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</si>
  <si>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</si>
  <si>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</si>
  <si>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</si>
  <si>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</si>
  <si>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</si>
  <si>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</si>
  <si>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</si>
  <si>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</si>
  <si>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</si>
  <si>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</si>
  <si>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</si>
  <si>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</si>
  <si>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</si>
  <si>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</si>
  <si>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</si>
  <si>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</si>
  <si>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</si>
  <si>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</si>
  <si>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</si>
  <si>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</si>
  <si>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</si>
  <si>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</si>
  <si>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</si>
  <si>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</si>
  <si>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</si>
  <si>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</si>
  <si>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</si>
  <si>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</si>
  <si>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</si>
  <si>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</si>
  <si>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</si>
  <si>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</si>
  <si>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</si>
  <si>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</si>
  <si>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</si>
  <si>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</si>
  <si>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</si>
  <si>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</si>
  <si>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</si>
  <si>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</si>
  <si>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</si>
  <si>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</si>
  <si>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</si>
  <si>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</si>
  <si>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</si>
  <si>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</si>
  <si>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</si>
  <si>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</si>
  <si>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</si>
  <si>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</si>
  <si>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</si>
  <si>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</si>
  <si>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</si>
  <si>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</si>
  <si>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</si>
  <si>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</si>
  <si>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</si>
  <si>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</si>
  <si>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</si>
  <si>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</si>
  <si>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</si>
  <si>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</si>
  <si>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</si>
  <si>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</si>
  <si>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</si>
  <si>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</si>
  <si>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</si>
  <si>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</si>
  <si>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</si>
  <si>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</si>
  <si>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</si>
  <si>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</si>
  <si>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</si>
  <si>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</si>
  <si>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</si>
  <si>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</si>
  <si>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</si>
  <si>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</si>
  <si>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</si>
  <si>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</si>
  <si>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</si>
  <si>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</si>
  <si>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</si>
  <si>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</si>
  <si>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</si>
  <si>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</si>
  <si>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</si>
  <si>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</si>
  <si>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</si>
  <si>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</si>
  <si>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</si>
  <si>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</si>
  <si>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</si>
  <si>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</si>
  <si>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</si>
  <si>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</si>
  <si>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</si>
  <si>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</si>
  <si>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</si>
  <si>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</si>
  <si>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</si>
  <si>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</si>
  <si>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</si>
  <si>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</si>
  <si>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</si>
  <si>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</si>
  <si>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</si>
  <si>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</si>
  <si>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</si>
  <si>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</si>
  <si>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</si>
  <si>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</si>
  <si>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</si>
  <si>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</si>
  <si>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</si>
  <si>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</si>
  <si>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</si>
  <si>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</si>
  <si>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</si>
  <si>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</si>
  <si>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</si>
  <si>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</si>
  <si>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</si>
  <si>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</si>
  <si>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</si>
  <si>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</si>
  <si>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</si>
  <si>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</si>
  <si>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</si>
  <si>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</si>
  <si>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</si>
  <si>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</si>
  <si>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</si>
  <si>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</si>
  <si>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</si>
  <si>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</si>
  <si>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</si>
  <si>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</si>
  <si>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</si>
  <si>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</si>
  <si>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</si>
  <si>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</si>
  <si>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</si>
  <si>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</si>
  <si>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</si>
  <si>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</si>
  <si>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</si>
  <si>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</si>
  <si>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</si>
  <si>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</si>
  <si>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</si>
  <si>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</si>
  <si>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</si>
  <si>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</si>
  <si>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</si>
  <si>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</si>
  <si>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</si>
  <si>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</si>
  <si>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</si>
  <si>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</si>
  <si>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</si>
  <si>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</si>
  <si>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</si>
  <si>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</si>
  <si>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</si>
  <si>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</si>
  <si>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</si>
  <si>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</si>
  <si>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</si>
  <si>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</si>
  <si>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</si>
  <si>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</si>
  <si>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</si>
  <si>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</si>
  <si>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</si>
  <si>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</si>
  <si>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</si>
  <si>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</si>
  <si>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</si>
  <si>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</si>
  <si>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</si>
  <si>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</si>
  <si>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</si>
  <si>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</si>
  <si>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</si>
  <si>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</si>
  <si>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</si>
  <si>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</si>
  <si>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</si>
  <si>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</si>
  <si>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</si>
  <si>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</si>
  <si>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</si>
  <si>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</si>
  <si>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</si>
  <si>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</si>
  <si>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</si>
  <si>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</si>
  <si>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</si>
  <si>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</si>
  <si>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</si>
  <si>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</si>
  <si>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</si>
  <si>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</si>
  <si>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</si>
  <si>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</si>
  <si>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</si>
  <si>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</si>
  <si>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</si>
  <si>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</si>
  <si>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</si>
  <si>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</si>
  <si>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</si>
  <si>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</si>
  <si>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</si>
  <si>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</si>
  <si>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</si>
  <si>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</si>
  <si>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</si>
  <si>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</si>
  <si>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</si>
  <si>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</si>
  <si>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</si>
  <si>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</si>
  <si>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</si>
  <si>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</si>
  <si>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</si>
  <si>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</si>
  <si>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</si>
  <si>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</si>
  <si>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</si>
  <si>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</si>
  <si>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</si>
  <si>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</si>
  <si>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</si>
  <si>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</si>
  <si>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</si>
  <si>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</si>
  <si>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</si>
  <si>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</si>
  <si>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</si>
  <si>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</si>
  <si>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</si>
  <si>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</si>
  <si>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</si>
  <si>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</si>
  <si>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</si>
  <si>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</si>
  <si>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</si>
  <si>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</si>
  <si>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</si>
  <si>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</si>
  <si>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</si>
  <si>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</si>
  <si>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</si>
  <si>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</si>
  <si>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</si>
  <si>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</si>
  <si>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</si>
  <si>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</si>
  <si>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</si>
  <si>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</si>
  <si>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</si>
  <si>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</si>
  <si>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</si>
  <si>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</si>
  <si>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</si>
  <si>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</si>
  <si>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</si>
  <si>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</si>
  <si>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</si>
  <si>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</si>
  <si>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</si>
  <si>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</si>
  <si>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</si>
  <si>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</si>
  <si>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</si>
  <si>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</si>
  <si>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</si>
  <si>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</si>
  <si>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</si>
  <si>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</si>
  <si>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</si>
  <si>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</si>
  <si>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</si>
  <si>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</si>
  <si>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</si>
  <si>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</si>
  <si>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</si>
  <si>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</si>
  <si>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</si>
  <si>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</si>
  <si>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</si>
  <si>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</si>
  <si>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</si>
  <si>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</si>
  <si>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</si>
  <si>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</si>
  <si>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</si>
  <si>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</si>
  <si>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</si>
  <si>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</si>
  <si>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</si>
  <si>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</si>
  <si>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</si>
  <si>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</si>
  <si>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</si>
  <si>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</si>
  <si>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</si>
  <si>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</si>
  <si>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</si>
  <si>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</si>
  <si>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</si>
  <si>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</si>
  <si>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</si>
  <si>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</si>
  <si>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</si>
  <si>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</si>
  <si>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</si>
  <si>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</si>
  <si>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</si>
  <si>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</si>
  <si>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</si>
  <si>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</si>
  <si>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</si>
  <si>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</si>
  <si>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</si>
  <si>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</si>
  <si>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</si>
  <si>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</si>
  <si>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</si>
  <si>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</si>
  <si>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</si>
  <si>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</si>
  <si>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</si>
  <si>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</si>
  <si>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</si>
  <si>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</si>
  <si>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</si>
  <si>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</si>
  <si>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</si>
  <si>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</si>
  <si>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</si>
  <si>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</si>
  <si>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</si>
  <si>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</si>
  <si>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</si>
  <si>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</si>
  <si>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</si>
  <si>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</si>
  <si>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</si>
  <si>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</si>
  <si>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</si>
  <si>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</si>
  <si>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</si>
  <si>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</si>
  <si>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</si>
  <si>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</si>
  <si>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</si>
  <si>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</si>
  <si>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</si>
  <si>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</si>
  <si>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</si>
  <si>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</si>
  <si>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</si>
  <si>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</si>
  <si>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</si>
  <si>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</si>
  <si>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</si>
  <si>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</si>
  <si>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</si>
  <si>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</si>
  <si>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</si>
  <si>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</si>
  <si>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</si>
  <si>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</si>
  <si>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</si>
  <si>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</si>
  <si>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</si>
  <si>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</si>
  <si>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</si>
  <si>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</si>
  <si>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</si>
  <si>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</si>
  <si>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</si>
  <si>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</si>
  <si>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</si>
  <si>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</si>
  <si>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</si>
  <si>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</si>
  <si>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</si>
  <si>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</si>
  <si>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</si>
  <si>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</si>
  <si>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</si>
  <si>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</si>
  <si>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</si>
  <si>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</si>
  <si>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</si>
  <si>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</si>
  <si>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</si>
  <si>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</si>
  <si>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</si>
  <si>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</si>
  <si>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</si>
  <si>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</si>
  <si>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</si>
  <si>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</si>
  <si>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</si>
  <si>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</si>
  <si>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</si>
  <si>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</si>
  <si>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</si>
  <si>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</si>
  <si>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</si>
  <si>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</si>
  <si>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</si>
  <si>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</si>
  <si>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</si>
  <si>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</si>
  <si>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</si>
  <si>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</si>
  <si>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</si>
  <si>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</si>
  <si>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</si>
  <si>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</si>
  <si>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</si>
  <si>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</si>
  <si>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</si>
  <si>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</si>
  <si>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</si>
  <si>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</si>
  <si>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</si>
  <si>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</si>
  <si>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</si>
  <si>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</si>
  <si>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</si>
  <si>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</si>
  <si>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</si>
  <si>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</si>
  <si>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</si>
  <si>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</si>
  <si>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</si>
  <si>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</si>
  <si>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</si>
  <si>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</si>
  <si>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</si>
  <si>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</si>
  <si>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</si>
  <si>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</si>
  <si>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</si>
  <si>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</si>
  <si>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</si>
  <si>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</si>
  <si>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</si>
  <si>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</si>
  <si>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</si>
  <si>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</si>
  <si>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</si>
  <si>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</si>
  <si>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</si>
  <si>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</si>
  <si>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</si>
  <si>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</si>
  <si>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</si>
  <si>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</si>
  <si>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</si>
  <si>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</si>
  <si>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</si>
  <si>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</si>
  <si>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</si>
  <si>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</si>
  <si>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</si>
  <si>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</si>
  <si>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</si>
  <si>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</si>
  <si>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</si>
  <si>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</si>
  <si>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</si>
  <si>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</si>
  <si>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</si>
  <si>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</si>
  <si>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</si>
  <si>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</si>
  <si>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</si>
  <si>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</si>
  <si>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</si>
  <si>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</si>
  <si>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</si>
  <si>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</si>
  <si>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</si>
  <si>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</si>
  <si>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</si>
  <si>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</si>
  <si>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</si>
  <si>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</si>
  <si>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</si>
  <si>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</si>
  <si>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</si>
  <si>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</si>
  <si>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</si>
  <si>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</si>
  <si>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</si>
  <si>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</si>
  <si>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</si>
  <si>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</si>
  <si>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</si>
  <si>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</si>
  <si>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</si>
  <si>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</si>
  <si>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</si>
  <si>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</si>
  <si>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</si>
  <si>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</si>
  <si>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</si>
  <si>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</si>
  <si>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</si>
  <si>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</si>
  <si>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</si>
  <si>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</si>
  <si>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</si>
  <si>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</si>
  <si>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</si>
  <si>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</si>
  <si>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</si>
  <si>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</si>
  <si>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</si>
  <si>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</si>
  <si>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</si>
  <si>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</si>
  <si>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</si>
  <si>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</si>
  <si>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</si>
  <si>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</si>
  <si>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</si>
  <si>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</si>
  <si>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</si>
  <si>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</si>
  <si>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</si>
  <si>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</si>
  <si>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</si>
  <si>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</si>
  <si>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</si>
  <si>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</si>
  <si>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</si>
  <si>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</si>
  <si>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</si>
  <si>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</si>
  <si>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</si>
  <si>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</si>
  <si>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</si>
  <si>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</si>
  <si>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</si>
  <si>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</si>
  <si>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</si>
  <si>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</si>
  <si>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</si>
  <si>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</si>
  <si>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</si>
  <si>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</si>
  <si>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</si>
  <si>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</si>
  <si>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</si>
  <si>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</si>
  <si>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</si>
  <si>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</si>
  <si>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</si>
  <si>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</si>
  <si>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</si>
  <si>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</si>
  <si>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</si>
  <si>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</si>
  <si>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</si>
  <si>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</si>
  <si>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</si>
  <si>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</si>
  <si>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</si>
  <si>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</si>
  <si>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</si>
  <si>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</si>
  <si>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</si>
  <si>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</si>
  <si>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</si>
  <si>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</si>
  <si>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</si>
  <si>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</si>
  <si>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</si>
  <si>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</si>
  <si>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</si>
  <si>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</si>
  <si>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</si>
  <si>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</si>
  <si>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</si>
  <si>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</si>
  <si>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</si>
  <si>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</si>
  <si>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</si>
  <si>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</si>
  <si>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</si>
  <si>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</si>
  <si>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</si>
  <si>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</si>
  <si>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</si>
  <si>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</si>
  <si>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</si>
  <si>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</si>
  <si>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</si>
  <si>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</si>
  <si>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</si>
  <si>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</si>
  <si>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</si>
  <si>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</si>
  <si>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</si>
  <si>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</si>
  <si>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</si>
  <si>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</si>
  <si>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</si>
  <si>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</si>
  <si>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</si>
  <si>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</si>
  <si>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</si>
  <si>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</si>
  <si>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</si>
  <si>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</si>
  <si>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</si>
  <si>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</si>
  <si>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</si>
  <si>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</si>
  <si>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</si>
  <si>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</si>
  <si>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</si>
  <si>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</si>
  <si>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</si>
  <si>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</si>
  <si>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</si>
  <si>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</si>
  <si>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</si>
  <si>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</si>
  <si>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</si>
  <si>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</si>
  <si>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</si>
  <si>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</si>
  <si>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</si>
  <si>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</si>
  <si>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</si>
  <si>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</si>
  <si>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</si>
  <si>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</si>
  <si>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</si>
  <si>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</si>
  <si>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</si>
  <si>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</si>
  <si>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</si>
  <si>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</si>
  <si>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</si>
  <si>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</si>
  <si>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</si>
  <si>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</si>
  <si>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</si>
  <si>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</si>
  <si>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</si>
  <si>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</si>
  <si>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</si>
  <si>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</si>
  <si>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</si>
  <si>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</si>
  <si>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</si>
  <si>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</si>
  <si>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</si>
  <si>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</si>
  <si>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</si>
  <si>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</si>
  <si>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</si>
  <si>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</si>
  <si>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</si>
  <si>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</si>
  <si>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</si>
  <si>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</si>
  <si>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</si>
  <si>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</si>
  <si>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</si>
  <si>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</si>
  <si>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</si>
  <si>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</si>
  <si>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</si>
  <si>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</si>
  <si>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</si>
  <si>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</si>
  <si>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</si>
  <si>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</si>
  <si>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</si>
  <si>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</si>
  <si>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</si>
  <si>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</si>
  <si>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</si>
  <si>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</si>
  <si>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</si>
  <si>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</si>
  <si>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</si>
  <si>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</si>
  <si>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</si>
  <si>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</si>
  <si>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</si>
  <si>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</si>
  <si>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</si>
  <si>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</si>
  <si>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</si>
  <si>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</si>
  <si>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</si>
  <si>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</si>
  <si>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</si>
  <si>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</si>
  <si>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</si>
  <si>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</si>
  <si>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</si>
  <si>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</si>
  <si>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</si>
  <si>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</si>
  <si>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</si>
  <si>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</si>
  <si>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</si>
  <si>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</si>
  <si>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</si>
  <si>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</si>
  <si>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</si>
  <si>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</si>
  <si>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</si>
  <si>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</si>
  <si>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</si>
  <si>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</si>
  <si>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</si>
  <si>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</si>
  <si>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</si>
  <si>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</si>
  <si>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</si>
  <si>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</si>
  <si>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</si>
  <si>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</si>
  <si>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</si>
  <si>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</si>
  <si>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</si>
  <si>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</si>
  <si>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</si>
  <si>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</si>
  <si>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</si>
  <si>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</si>
  <si>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</si>
  <si>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</si>
  <si>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</si>
  <si>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</si>
  <si>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</si>
  <si>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</si>
  <si>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</si>
  <si>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</si>
  <si>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</si>
  <si>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</si>
  <si>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</si>
  <si>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</si>
  <si>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</si>
  <si>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</si>
  <si>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</si>
  <si>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</si>
  <si>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</si>
  <si>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</si>
  <si>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</si>
  <si>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</si>
  <si>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</si>
  <si>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</si>
  <si>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</si>
  <si>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</si>
  <si>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</si>
  <si>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</si>
  <si>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</si>
  <si>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</si>
  <si>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</si>
  <si>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</si>
  <si>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</si>
  <si>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</si>
  <si>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</si>
  <si>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</si>
  <si>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</si>
  <si>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</si>
  <si>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</si>
  <si>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</si>
  <si>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</si>
  <si>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</si>
  <si>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</si>
  <si>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</si>
  <si>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</si>
  <si>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</si>
  <si>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</si>
  <si>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</si>
  <si>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</si>
  <si>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</si>
  <si>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</si>
  <si>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</si>
  <si>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</si>
  <si>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</si>
  <si>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</si>
  <si>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</si>
  <si>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</si>
  <si>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</si>
  <si>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</si>
  <si>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</si>
  <si>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</si>
  <si>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</si>
  <si>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</si>
  <si>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</si>
  <si>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</si>
  <si>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</si>
  <si>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</si>
  <si>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</si>
  <si>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</si>
  <si>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</si>
  <si>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</si>
  <si>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</si>
  <si>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</si>
  <si>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</si>
  <si>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</si>
  <si>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</si>
  <si>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</si>
  <si>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</si>
  <si>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</si>
  <si>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</si>
  <si>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</si>
  <si>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</si>
  <si>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</si>
  <si>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</si>
  <si>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</si>
  <si>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</si>
  <si>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</si>
  <si>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</si>
  <si>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</si>
  <si>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</si>
  <si>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</si>
  <si>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</si>
  <si>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</si>
  <si>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</si>
  <si>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</si>
  <si>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</si>
  <si>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</si>
  <si>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</si>
  <si>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</si>
  <si>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</si>
  <si>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</si>
  <si>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</si>
  <si>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</si>
  <si>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</si>
  <si>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</si>
  <si>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</si>
  <si>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</si>
  <si>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</si>
  <si>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</si>
  <si>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</si>
  <si>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</si>
  <si>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</si>
  <si>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</si>
  <si>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</si>
  <si>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</si>
  <si>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</si>
  <si>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</si>
  <si>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</si>
  <si>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</si>
  <si>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</si>
  <si>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</si>
  <si>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</si>
  <si>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</si>
  <si>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</si>
  <si>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</si>
  <si>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</si>
  <si>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</si>
  <si>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</si>
  <si>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</si>
  <si>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</si>
  <si>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</si>
  <si>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</si>
  <si>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</si>
  <si>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</si>
  <si>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</si>
  <si>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</si>
  <si>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</si>
  <si>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</si>
  <si>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</si>
  <si>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</si>
  <si>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</si>
  <si>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</si>
  <si>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</si>
  <si>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</si>
  <si>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</si>
  <si>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</si>
  <si>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</si>
  <si>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</si>
  <si>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</si>
  <si>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</si>
  <si>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</si>
  <si>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</si>
  <si>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</si>
  <si>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</si>
  <si>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</si>
  <si>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</si>
  <si>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</si>
  <si>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</si>
  <si>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</si>
  <si>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</si>
  <si>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</si>
  <si>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</si>
  <si>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</si>
  <si>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</si>
  <si>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</si>
  <si>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</si>
  <si>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</si>
  <si>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</si>
  <si>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</si>
  <si>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</si>
  <si>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</si>
  <si>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</si>
  <si>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</si>
  <si>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</si>
  <si>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</si>
  <si>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</si>
  <si>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</si>
  <si>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</si>
  <si>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</si>
  <si>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</si>
  <si>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</si>
  <si>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</si>
  <si>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</si>
  <si>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</si>
  <si>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</si>
  <si>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</si>
  <si>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</si>
  <si>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</si>
  <si>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</si>
  <si>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</si>
  <si>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</si>
  <si>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</si>
  <si>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</si>
  <si>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</si>
  <si>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</si>
  <si>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</si>
  <si>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</si>
  <si>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</si>
  <si>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</si>
  <si>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</si>
  <si>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</si>
  <si>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</si>
  <si>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</si>
  <si>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</si>
  <si>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</si>
  <si>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</si>
  <si>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</si>
  <si>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</si>
  <si>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</si>
  <si>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</si>
  <si>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</si>
  <si>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</si>
  <si>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</si>
  <si>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</si>
  <si>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</si>
  <si>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</si>
  <si>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</si>
  <si>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</si>
  <si>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</si>
  <si>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</si>
  <si>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</si>
  <si>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</si>
  <si>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</si>
  <si>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</si>
  <si>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</si>
  <si>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</si>
  <si>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</si>
  <si>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</si>
  <si>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</si>
  <si>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</si>
  <si>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</si>
  <si>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</si>
  <si>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</si>
  <si>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</si>
  <si>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</si>
  <si>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</si>
  <si>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</si>
  <si>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</si>
  <si>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</si>
  <si>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</si>
  <si>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</si>
  <si>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</si>
  <si>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</si>
  <si>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</si>
  <si>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</si>
  <si>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</si>
  <si>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</si>
  <si>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</si>
  <si>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</si>
  <si>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</si>
  <si>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</si>
  <si>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</si>
  <si>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</si>
  <si>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</si>
  <si>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</si>
  <si>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</si>
  <si>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</si>
  <si>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</si>
  <si>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</si>
  <si>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</si>
  <si>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</si>
  <si>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</si>
  <si>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</si>
  <si>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</si>
  <si>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</si>
  <si>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</si>
  <si>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</si>
  <si>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</si>
  <si>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</si>
  <si>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</si>
  <si>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</si>
  <si>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</si>
  <si>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</si>
  <si>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</si>
  <si>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</si>
  <si>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</si>
  <si>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</si>
  <si>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</si>
  <si>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</si>
  <si>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</si>
  <si>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</si>
  <si>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</si>
  <si>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</si>
  <si>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</si>
  <si>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</si>
  <si>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</si>
  <si>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</si>
  <si>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</si>
  <si>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</si>
  <si>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</si>
  <si>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</si>
  <si>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</si>
  <si>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</si>
  <si>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</si>
  <si>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</si>
  <si>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</si>
  <si>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</si>
  <si>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</si>
  <si>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</si>
  <si>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</si>
  <si>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</si>
  <si>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</si>
  <si>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</si>
  <si>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</si>
  <si>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</si>
  <si>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</si>
  <si>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</si>
  <si>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</si>
  <si>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</si>
  <si>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</si>
  <si>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</si>
  <si>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</si>
  <si>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</si>
  <si>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</si>
  <si>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</si>
  <si>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</si>
  <si>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</si>
  <si>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</si>
  <si>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</si>
  <si>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</si>
  <si>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</si>
  <si>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</si>
  <si>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</si>
  <si>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</si>
  <si>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</si>
  <si>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</si>
  <si>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</si>
  <si>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</si>
  <si>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</si>
  <si>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</si>
  <si>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</si>
  <si>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</si>
  <si>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</si>
  <si>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</si>
  <si>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</si>
  <si>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</si>
  <si>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</si>
  <si>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</si>
  <si>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</si>
  <si>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</si>
  <si>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</si>
  <si>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</si>
  <si>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</si>
  <si>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</si>
  <si>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</si>
  <si>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</si>
  <si>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</si>
  <si>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</si>
  <si>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</si>
  <si>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</si>
  <si>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</si>
  <si>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</si>
  <si>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</si>
  <si>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</si>
  <si>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</si>
  <si>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</si>
  <si>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</si>
  <si>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</si>
  <si>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</si>
  <si>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</si>
  <si>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</si>
  <si>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</si>
  <si>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</si>
  <si>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</si>
  <si>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</si>
  <si>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</si>
  <si>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</si>
  <si>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</si>
  <si>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</si>
  <si>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</si>
  <si>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</si>
  <si>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</si>
  <si>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</si>
  <si>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</si>
  <si>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</si>
  <si>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</si>
  <si>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</si>
  <si>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</si>
  <si>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</si>
  <si>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</si>
  <si>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</si>
  <si>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</si>
  <si>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</si>
  <si>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</si>
  <si>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</si>
  <si>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</si>
  <si>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</si>
  <si>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</si>
  <si>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</si>
  <si>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</si>
  <si>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</si>
  <si>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</si>
  <si>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</si>
  <si>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</si>
  <si>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</si>
  <si>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</si>
  <si>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</si>
  <si>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</si>
  <si>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</si>
  <si>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</si>
  <si>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</si>
  <si>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</si>
  <si>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</si>
  <si>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</si>
  <si>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</si>
  <si>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</si>
  <si>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</si>
  <si>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</si>
  <si>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</si>
  <si>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</si>
  <si>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</si>
  <si>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</si>
  <si>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</si>
  <si>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</si>
  <si>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</si>
  <si>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</si>
  <si>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</si>
  <si>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</si>
  <si>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</si>
  <si>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</si>
  <si>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</si>
  <si>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</si>
  <si>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</si>
  <si>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</si>
  <si>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</si>
  <si>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</si>
  <si>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</si>
  <si>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</si>
  <si>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</si>
  <si>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</si>
  <si>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</si>
  <si>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</si>
  <si>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</si>
  <si>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</si>
  <si>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</si>
  <si>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</si>
  <si>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</si>
  <si>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</si>
  <si>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</si>
  <si>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</si>
  <si>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</si>
  <si>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</si>
  <si>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</si>
  <si>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</si>
  <si>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</si>
  <si>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</si>
  <si>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</si>
  <si>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</si>
  <si>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</si>
  <si>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</si>
  <si>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</si>
  <si>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</si>
  <si>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</si>
  <si>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</si>
  <si>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</si>
  <si>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</si>
  <si>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</si>
  <si>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</si>
  <si>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</si>
  <si>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</si>
  <si>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</si>
  <si>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</si>
  <si>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</si>
  <si>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</si>
  <si>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</si>
  <si>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</si>
  <si>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</si>
  <si>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</si>
  <si>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</si>
  <si>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</si>
  <si>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</si>
  <si>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</si>
  <si>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</si>
  <si>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</si>
  <si>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</si>
  <si>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</si>
  <si>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</si>
  <si>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</si>
  <si>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</si>
  <si>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</si>
  <si>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</si>
  <si>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</si>
  <si>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</si>
  <si>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</si>
  <si>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</si>
  <si>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</si>
  <si>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</si>
  <si>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</si>
  <si>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</si>
  <si>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</si>
  <si>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</si>
  <si>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</si>
  <si>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</si>
  <si>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</si>
  <si>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</si>
  <si>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</si>
  <si>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</si>
  <si>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</si>
  <si>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</si>
  <si>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</si>
  <si>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</si>
  <si>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</si>
  <si>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</si>
  <si>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</si>
  <si>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</si>
  <si>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</si>
  <si>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</si>
  <si>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</si>
  <si>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</si>
  <si>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</si>
  <si>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</si>
  <si>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</si>
  <si>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</si>
  <si>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</si>
  <si>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</si>
  <si>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</si>
  <si>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</si>
  <si>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</si>
  <si>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</si>
  <si>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</si>
  <si>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</si>
  <si>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</si>
  <si>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</si>
  <si>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</si>
  <si>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</si>
  <si>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</si>
  <si>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</si>
  <si>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</si>
  <si>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</si>
  <si>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</si>
  <si>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</si>
  <si>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</si>
  <si>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</si>
  <si>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</si>
  <si>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</si>
  <si>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</si>
  <si>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</si>
  <si>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</si>
  <si>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</si>
  <si>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</si>
  <si>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</si>
  <si>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</si>
  <si>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</si>
  <si>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</si>
  <si>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</si>
  <si>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</si>
  <si>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</si>
  <si>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</si>
  <si>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</si>
  <si>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</si>
  <si>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</si>
  <si>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</si>
  <si>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</si>
  <si>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</si>
  <si>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</si>
  <si>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</si>
  <si>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</si>
  <si>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</si>
  <si>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</si>
  <si>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</si>
  <si>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</si>
  <si>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</si>
  <si>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</si>
  <si>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</si>
  <si>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</si>
  <si>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</si>
  <si>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</si>
  <si>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</si>
  <si>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</si>
  <si>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</si>
  <si>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</si>
  <si>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</si>
  <si>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</si>
  <si>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</si>
  <si>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</si>
  <si>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</si>
  <si>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</si>
  <si>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</si>
  <si>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</si>
  <si>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</si>
  <si>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</si>
  <si>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</si>
  <si>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</si>
  <si>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</si>
  <si>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</si>
  <si>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</si>
  <si>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</si>
  <si>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</si>
  <si>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</si>
  <si>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</si>
  <si>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</si>
  <si>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</si>
  <si>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</si>
  <si>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</si>
  <si>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</si>
  <si>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</si>
  <si>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</si>
  <si>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</si>
  <si>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</si>
  <si>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</si>
  <si>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</si>
  <si>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</si>
  <si>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</si>
  <si>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</si>
  <si>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</si>
  <si>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</si>
  <si>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</si>
  <si>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</si>
  <si>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</si>
  <si>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</si>
  <si>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</si>
  <si>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</si>
  <si>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</si>
  <si>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</si>
  <si>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</si>
  <si>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</si>
  <si>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</si>
  <si>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</si>
  <si>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</si>
  <si>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</si>
  <si>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</si>
  <si>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</si>
  <si>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</si>
  <si>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</si>
  <si>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</si>
  <si>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</si>
  <si>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</si>
  <si>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</si>
  <si>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</si>
  <si>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</si>
  <si>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</si>
  <si>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</si>
  <si>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</si>
  <si>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</si>
  <si>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</si>
  <si>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</si>
  <si>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</si>
  <si>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</si>
  <si>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</si>
  <si>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</si>
  <si>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</si>
  <si>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</si>
  <si>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</si>
  <si>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</si>
  <si>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</si>
  <si>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</si>
  <si>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</si>
  <si>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</si>
  <si>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</si>
  <si>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</si>
  <si>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</si>
  <si>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</si>
  <si>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</si>
  <si>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</si>
  <si>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</si>
  <si>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</si>
  <si>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</si>
  <si>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</si>
  <si>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</si>
  <si>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</si>
  <si>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</si>
  <si>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</si>
  <si>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</si>
  <si>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</si>
  <si>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</si>
  <si>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</si>
  <si>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</si>
  <si>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</si>
  <si>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</si>
  <si>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</si>
  <si>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</si>
  <si>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</si>
  <si>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</si>
  <si>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</si>
  <si>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</si>
  <si>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</si>
  <si>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</si>
  <si>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</si>
  <si>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</si>
  <si>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</si>
  <si>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</si>
  <si>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</si>
  <si>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</si>
  <si>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</si>
  <si>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</si>
  <si>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</si>
  <si>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</si>
  <si>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</si>
  <si>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</si>
  <si>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</si>
  <si>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</si>
  <si>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</si>
  <si>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</si>
  <si>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</si>
  <si>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</si>
  <si>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</si>
  <si>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</si>
  <si>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</si>
  <si>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</si>
  <si>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</si>
  <si>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</si>
  <si>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</si>
  <si>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</si>
  <si>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</si>
  <si>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</si>
  <si>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</si>
  <si>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</si>
  <si>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</si>
  <si>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</si>
  <si>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</si>
  <si>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</si>
  <si>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</si>
  <si>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</si>
  <si>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</si>
  <si>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</si>
  <si>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</si>
  <si>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</si>
  <si>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</si>
  <si>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</si>
  <si>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</si>
  <si>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</si>
  <si>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</si>
  <si>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</si>
  <si>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</si>
  <si>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</si>
  <si>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</si>
  <si>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</si>
  <si>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</si>
  <si>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</si>
  <si>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</si>
  <si>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</si>
  <si>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</si>
  <si>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</si>
  <si>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</si>
  <si>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</si>
  <si>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</si>
  <si>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</si>
  <si>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</si>
  <si>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</si>
  <si>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</si>
  <si>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</si>
  <si>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</si>
  <si>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</si>
  <si>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</si>
  <si>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</si>
  <si>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</si>
  <si>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</si>
  <si>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</si>
  <si>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</si>
  <si>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</si>
  <si>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</si>
  <si>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</si>
  <si>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</si>
  <si>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</si>
  <si>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</si>
  <si>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</si>
  <si>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</si>
  <si>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</si>
  <si>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</si>
  <si>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</si>
  <si>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</si>
  <si>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</si>
  <si>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</si>
  <si>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</si>
  <si>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</si>
  <si>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</si>
  <si>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</si>
  <si>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</si>
  <si>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</si>
  <si>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</si>
  <si>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</si>
  <si>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</si>
  <si>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</si>
  <si>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</si>
  <si>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</si>
  <si>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</si>
  <si>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</si>
  <si>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</si>
  <si>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</si>
  <si>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</si>
  <si>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</si>
  <si>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</si>
  <si>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</si>
  <si>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</si>
  <si>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</si>
  <si>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</si>
  <si>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</si>
  <si>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</si>
  <si>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</si>
  <si>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</si>
  <si>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</si>
  <si>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</si>
  <si>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</si>
  <si>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</si>
  <si>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</si>
  <si>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</si>
  <si>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</si>
  <si>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</si>
  <si>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</si>
  <si>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</si>
  <si>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</si>
  <si>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</si>
  <si>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</si>
  <si>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</si>
  <si>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</si>
  <si>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</si>
  <si>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</si>
  <si>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</si>
  <si>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</si>
  <si>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</si>
  <si>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</si>
  <si>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</si>
  <si>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</si>
  <si>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</si>
  <si>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</si>
  <si>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</si>
  <si>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</si>
  <si>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</si>
  <si>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</si>
  <si>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</si>
  <si>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</si>
  <si>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</si>
  <si>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</si>
  <si>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</si>
  <si>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</si>
  <si>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</si>
  <si>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</si>
  <si>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</si>
  <si>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</si>
  <si>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</si>
  <si>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</si>
  <si>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</si>
  <si>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</si>
  <si>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</si>
  <si>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</si>
  <si>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</si>
  <si>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</si>
  <si>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</si>
  <si>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</si>
  <si>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</si>
  <si>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</si>
  <si>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</si>
  <si>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</si>
  <si>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</si>
  <si>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</si>
  <si>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</si>
  <si>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</si>
  <si>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</si>
  <si>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</si>
  <si>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</si>
  <si>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</si>
  <si>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</si>
  <si>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</si>
  <si>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</si>
  <si>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</si>
  <si>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</si>
  <si>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</si>
  <si>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</si>
  <si>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</si>
  <si>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</si>
  <si>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</si>
  <si>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</si>
  <si>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</si>
  <si>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</si>
  <si>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</si>
  <si>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</si>
  <si>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</si>
  <si>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</si>
  <si>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</si>
  <si>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</si>
  <si>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</si>
  <si>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</si>
  <si>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</si>
  <si>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</si>
  <si>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</si>
  <si>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</si>
  <si>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</si>
  <si>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</si>
  <si>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</si>
  <si>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</si>
  <si>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</si>
  <si>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</si>
  <si>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</si>
  <si>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</si>
  <si>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</si>
  <si>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</si>
  <si>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</si>
  <si>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</si>
  <si>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</si>
  <si>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</si>
  <si>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</si>
  <si>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</si>
  <si>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</si>
  <si>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</si>
  <si>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</si>
  <si>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</si>
  <si>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</si>
  <si>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</si>
  <si>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</si>
  <si>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</si>
  <si>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</si>
  <si>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</si>
  <si>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</si>
  <si>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</si>
  <si>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</si>
  <si>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</si>
  <si>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</si>
  <si>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</si>
  <si>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</si>
  <si>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</si>
  <si>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</si>
  <si>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</si>
  <si>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</si>
  <si>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</si>
  <si>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</si>
  <si>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</si>
  <si>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</si>
  <si>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</si>
  <si>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</si>
  <si>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</si>
  <si>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</si>
  <si>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</si>
  <si>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</si>
  <si>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</si>
  <si>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</si>
  <si>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</si>
  <si>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</si>
  <si>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</si>
  <si>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</si>
  <si>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</si>
  <si>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</si>
  <si>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</si>
  <si>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</si>
  <si>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</si>
  <si>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</si>
  <si>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</si>
  <si>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</si>
  <si>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</si>
  <si>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</si>
  <si>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</si>
  <si>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</si>
  <si>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</si>
  <si>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</si>
  <si>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</si>
  <si>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</si>
  <si>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</si>
  <si>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</si>
  <si>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</si>
  <si>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</si>
  <si>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</si>
  <si>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</si>
  <si>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</si>
  <si>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</si>
  <si>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</si>
  <si>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</si>
  <si>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</si>
  <si>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</si>
  <si>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</si>
  <si>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</si>
  <si>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</si>
  <si>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</si>
  <si>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</si>
  <si>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</si>
  <si>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</si>
  <si>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</si>
  <si>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</si>
  <si>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</si>
  <si>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</si>
  <si>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</si>
  <si>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</si>
  <si>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</si>
  <si>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</si>
  <si>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</si>
  <si>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</si>
  <si>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</si>
  <si>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</si>
  <si>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</si>
  <si>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</si>
  <si>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</si>
  <si>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</si>
  <si>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</si>
  <si>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</si>
  <si>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</si>
  <si>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</si>
  <si>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</si>
  <si>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</si>
  <si>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</si>
  <si>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</si>
  <si>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</si>
  <si>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</si>
  <si>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</si>
  <si>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</si>
  <si>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</si>
  <si>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</si>
  <si>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</si>
  <si>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</si>
  <si>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</si>
  <si>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</si>
  <si>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</si>
  <si>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</si>
  <si>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</si>
  <si>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</si>
  <si>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</si>
  <si>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</si>
  <si>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</si>
  <si>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</si>
  <si>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</si>
  <si>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</si>
  <si>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</si>
  <si>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</si>
  <si>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</si>
  <si>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</si>
  <si>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</si>
  <si>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</si>
  <si>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</si>
  <si>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</si>
  <si>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</si>
  <si>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</si>
  <si>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</si>
  <si>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</si>
  <si>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</si>
  <si>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</si>
  <si>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</si>
  <si>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</si>
  <si>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</si>
  <si>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</si>
  <si>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</si>
  <si>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</si>
  <si>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</si>
  <si>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</si>
  <si>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</si>
  <si>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</si>
  <si>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</si>
  <si>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</si>
  <si>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</si>
  <si>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</si>
  <si>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</si>
  <si>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</si>
  <si>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</si>
  <si>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</si>
  <si>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</si>
  <si>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</si>
  <si>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</si>
  <si>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</si>
  <si>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</si>
  <si>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</si>
  <si>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</si>
  <si>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</si>
  <si>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</si>
  <si>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</si>
  <si>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</si>
  <si>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</si>
  <si>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</si>
  <si>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</si>
  <si>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</si>
  <si>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</si>
  <si>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</si>
  <si>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</si>
  <si>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</si>
  <si>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</si>
  <si>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</si>
  <si>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</si>
  <si>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</si>
  <si>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</si>
  <si>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</si>
  <si>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</si>
  <si>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</si>
  <si>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</si>
  <si>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</si>
  <si>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</si>
  <si>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</si>
  <si>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</si>
  <si>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</si>
  <si>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</si>
  <si>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</si>
  <si>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</si>
  <si>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</si>
  <si>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</si>
  <si>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</si>
  <si>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</si>
  <si>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</si>
  <si>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</si>
  <si>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</si>
  <si>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</si>
  <si>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</si>
  <si>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</si>
  <si>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</si>
  <si>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</si>
  <si>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</si>
  <si>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</si>
  <si>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</si>
  <si>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</si>
  <si>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</si>
  <si>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</si>
  <si>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</si>
  <si>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</si>
  <si>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</si>
  <si>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</si>
  <si>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</si>
  <si>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</si>
  <si>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</si>
  <si>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</si>
  <si>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</si>
  <si>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</si>
  <si>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</si>
  <si>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</si>
  <si>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</si>
  <si>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</si>
  <si>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</si>
  <si>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</si>
  <si>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</si>
  <si>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</si>
  <si>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</si>
  <si>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</si>
  <si>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</si>
  <si>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</si>
  <si>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</si>
  <si>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</si>
  <si>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</si>
  <si>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</si>
  <si>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</si>
  <si>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</si>
  <si>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</si>
  <si>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</si>
  <si>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</si>
  <si>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</si>
  <si>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</si>
  <si>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</si>
  <si>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</si>
  <si>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</si>
  <si>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</si>
  <si>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</si>
  <si>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</si>
  <si>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</si>
  <si>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</si>
  <si>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</si>
  <si>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</si>
  <si>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</si>
  <si>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</si>
  <si>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</si>
  <si>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</si>
  <si>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</si>
  <si>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</si>
  <si>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</si>
  <si>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</si>
  <si>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</si>
  <si>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</si>
  <si>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</si>
  <si>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</si>
  <si>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</si>
  <si>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</si>
  <si>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</si>
  <si>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</si>
  <si>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</si>
  <si>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</si>
  <si>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</si>
  <si>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</si>
  <si>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</si>
  <si>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</si>
  <si>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</si>
  <si>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</si>
  <si>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</si>
  <si>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</si>
  <si>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</si>
  <si>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</si>
  <si>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</si>
  <si>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</si>
  <si>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</si>
  <si>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</si>
  <si>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</si>
  <si>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</si>
  <si>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</si>
  <si>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</si>
  <si>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</si>
  <si>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</si>
  <si>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</si>
  <si>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</si>
  <si>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</si>
  <si>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</si>
  <si>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</si>
  <si>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</si>
  <si>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</si>
  <si>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</si>
  <si>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</si>
  <si>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</si>
  <si>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</si>
  <si>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</si>
  <si>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</si>
  <si>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</si>
  <si>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</si>
  <si>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</si>
  <si>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</si>
  <si>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</si>
  <si>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</si>
  <si>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</si>
  <si>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</si>
  <si>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</si>
  <si>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</si>
  <si>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</si>
  <si>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</si>
  <si>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</si>
  <si>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</si>
  <si>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</si>
  <si>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</si>
  <si>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</si>
  <si>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</si>
  <si>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</si>
  <si>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</si>
  <si>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</si>
  <si>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</si>
  <si>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</si>
  <si>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</si>
  <si>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</si>
  <si>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</si>
  <si>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</si>
  <si>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</si>
  <si>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</si>
  <si>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</si>
  <si>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</si>
  <si>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</si>
  <si>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</si>
  <si>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</si>
  <si>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</si>
  <si>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</si>
  <si>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</si>
  <si>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</si>
  <si>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</si>
  <si>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</si>
  <si>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</si>
  <si>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</si>
  <si>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</si>
  <si>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</si>
  <si>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</si>
  <si>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</si>
  <si>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</si>
  <si>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</si>
  <si>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</si>
  <si>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</si>
  <si>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</si>
  <si>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</si>
  <si>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</si>
  <si>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</si>
  <si>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</si>
  <si>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</si>
  <si>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</si>
  <si>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</si>
  <si>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</si>
  <si>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</si>
  <si>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</si>
  <si>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</si>
  <si>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</si>
  <si>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</si>
  <si>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</si>
  <si>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</si>
  <si>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</si>
  <si>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</si>
  <si>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</si>
  <si>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</si>
  <si>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</si>
  <si>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</si>
  <si>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</si>
  <si>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</si>
  <si>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</si>
  <si>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</si>
  <si>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</si>
  <si>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</si>
  <si>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</si>
  <si>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</si>
  <si>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</si>
  <si>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</si>
  <si>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</si>
  <si>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</si>
  <si>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</si>
  <si>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</si>
  <si>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</si>
  <si>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</si>
  <si>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</si>
  <si>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</si>
  <si>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</si>
  <si>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</si>
  <si>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</si>
  <si>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</si>
  <si>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</si>
  <si>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</si>
  <si>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</si>
  <si>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</si>
  <si>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</si>
  <si>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</si>
  <si>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</si>
  <si>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</si>
  <si>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</si>
  <si>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</si>
  <si>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</si>
  <si>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</si>
  <si>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</si>
  <si>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</si>
  <si>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</si>
  <si>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</si>
  <si>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</si>
  <si>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</si>
  <si>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</si>
  <si>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</si>
  <si>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</si>
  <si>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</si>
  <si>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</si>
  <si>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</si>
  <si>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</si>
  <si>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</si>
  <si>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</si>
  <si>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</si>
  <si>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</si>
  <si>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</si>
  <si>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</si>
  <si>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</si>
  <si>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</si>
  <si>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</si>
  <si>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</si>
  <si>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</si>
  <si>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</si>
  <si>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</si>
  <si>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</si>
  <si>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</si>
  <si>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</si>
  <si>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</si>
  <si>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</si>
  <si>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</si>
  <si>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</si>
  <si>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</si>
  <si>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</si>
  <si>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</si>
  <si>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</si>
  <si>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</si>
  <si>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</si>
  <si>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</si>
  <si>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</si>
  <si>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</si>
  <si>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</si>
  <si>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</si>
  <si>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</si>
  <si>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</si>
  <si>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</si>
  <si>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</si>
  <si>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</si>
  <si>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</si>
  <si>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</si>
  <si>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</si>
  <si>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</si>
  <si>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</si>
  <si>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</si>
  <si>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</si>
  <si>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</si>
  <si>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</si>
  <si>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</si>
  <si>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</si>
  <si>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</si>
  <si>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</si>
  <si>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</si>
  <si>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</si>
  <si>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</si>
  <si>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</si>
  <si>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</si>
  <si>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</si>
  <si>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</si>
  <si>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</si>
  <si>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</si>
  <si>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</si>
  <si>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</si>
  <si>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</si>
  <si>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</si>
  <si>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</si>
  <si>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</si>
  <si>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</si>
  <si>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</si>
  <si>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</si>
  <si>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</si>
  <si>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</si>
  <si>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</si>
  <si>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</si>
  <si>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</si>
  <si>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</si>
  <si>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</si>
  <si>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</si>
  <si>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</si>
  <si>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</si>
  <si>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</si>
  <si>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</si>
  <si>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</si>
  <si>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</si>
  <si>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</si>
  <si>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</si>
  <si>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</si>
  <si>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</si>
  <si>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</si>
  <si>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</si>
  <si>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</si>
  <si>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</si>
  <si>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</si>
  <si>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</si>
  <si>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</si>
  <si>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</si>
  <si>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</si>
  <si>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</si>
  <si>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</si>
  <si>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</si>
  <si>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</si>
  <si>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</si>
  <si>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</si>
  <si>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</si>
  <si>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</si>
  <si>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</si>
  <si>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</si>
  <si>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</si>
  <si>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</si>
  <si>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</si>
  <si>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</si>
  <si>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</si>
  <si>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</si>
  <si>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</si>
  <si>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</si>
  <si>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</si>
  <si>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</si>
  <si>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</si>
  <si>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</si>
  <si>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</si>
  <si>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</si>
  <si>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</si>
  <si>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</si>
  <si>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</si>
  <si>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</si>
  <si>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</si>
  <si>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</si>
  <si>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</si>
  <si>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</si>
  <si>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</si>
  <si>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</si>
  <si>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</si>
  <si>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</si>
  <si>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</si>
  <si>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</si>
  <si>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</si>
  <si>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</si>
  <si>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</si>
  <si>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</si>
  <si>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</si>
  <si>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</si>
  <si>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</si>
  <si>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</si>
  <si>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</si>
  <si>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</si>
  <si>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</si>
  <si>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</si>
  <si>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</si>
  <si>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</si>
  <si>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</si>
  <si>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</si>
  <si>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</si>
  <si>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</si>
  <si>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</si>
  <si>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</si>
  <si>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</si>
  <si>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</si>
  <si>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</si>
  <si>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</si>
  <si>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</si>
  <si>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</si>
  <si>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</si>
  <si>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</si>
  <si>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</si>
  <si>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</si>
  <si>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</si>
  <si>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</si>
  <si>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</si>
  <si>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</si>
  <si>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</si>
  <si>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</si>
  <si>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</si>
  <si>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</si>
  <si>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</si>
  <si>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</si>
  <si>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</si>
  <si>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</si>
  <si>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</si>
  <si>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</si>
  <si>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</si>
  <si>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</si>
  <si>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</si>
  <si>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</si>
  <si>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</si>
  <si>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</si>
  <si>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</si>
  <si>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</si>
  <si>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</si>
  <si>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</si>
  <si>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</si>
  <si>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</si>
  <si>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</si>
  <si>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</si>
  <si>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</si>
  <si>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</si>
  <si>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</si>
  <si>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</si>
  <si>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</si>
  <si>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</si>
  <si>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</si>
  <si>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</si>
  <si>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</si>
  <si>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</si>
  <si>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</si>
  <si>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</si>
  <si>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</si>
  <si>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</si>
  <si>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</si>
  <si>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</si>
  <si>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</si>
  <si>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</si>
  <si>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</si>
  <si>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</si>
  <si>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</si>
  <si>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</si>
  <si>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</si>
  <si>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</si>
  <si>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</si>
  <si>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</si>
  <si>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</si>
  <si>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</si>
  <si>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</si>
  <si>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</si>
  <si>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</si>
  <si>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</si>
  <si>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</si>
  <si>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</si>
  <si>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</si>
  <si>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</si>
  <si>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</si>
  <si>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</si>
  <si>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</si>
  <si>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</si>
  <si>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</si>
  <si>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</si>
  <si>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</si>
  <si>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</si>
  <si>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</si>
  <si>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</si>
  <si>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</si>
  <si>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</si>
  <si>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</si>
  <si>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</si>
  <si>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</si>
  <si>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</si>
  <si>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</si>
  <si>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</si>
  <si>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</si>
  <si>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</si>
  <si>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</si>
  <si>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</si>
  <si>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</si>
  <si>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</si>
  <si>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</si>
  <si>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</si>
  <si>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</si>
  <si>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</si>
  <si>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</si>
  <si>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</si>
  <si>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</si>
  <si>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</si>
  <si>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</si>
  <si>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</si>
  <si>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</si>
  <si>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</si>
  <si>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</si>
  <si>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</si>
  <si>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</si>
  <si>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</si>
  <si>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</si>
  <si>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</si>
  <si>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</si>
  <si>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</si>
  <si>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</si>
  <si>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</si>
  <si>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</si>
  <si>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</si>
  <si>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</si>
  <si>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</si>
  <si>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</si>
  <si>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</si>
  <si>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</si>
  <si>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</si>
  <si>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</si>
  <si>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</si>
  <si>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</si>
  <si>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</si>
  <si>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</si>
  <si>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</si>
  <si>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</si>
  <si>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</si>
  <si>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</si>
  <si>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</si>
  <si>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</si>
  <si>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</si>
  <si>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</si>
  <si>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</si>
  <si>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</si>
  <si>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</si>
  <si>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</si>
  <si>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</si>
  <si>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</si>
  <si>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</si>
  <si>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</si>
  <si>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</si>
  <si>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</si>
  <si>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</si>
  <si>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</si>
  <si>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</si>
  <si>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</si>
  <si>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</si>
  <si>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</si>
  <si>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</si>
  <si>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</si>
  <si>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</si>
  <si>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</si>
  <si>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</si>
  <si>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</si>
  <si>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</si>
  <si>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</si>
  <si>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</si>
  <si>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</si>
  <si>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</si>
  <si>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</si>
  <si>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</si>
  <si>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</si>
  <si>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</si>
  <si>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</si>
  <si>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</si>
  <si>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</si>
  <si>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</si>
  <si>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</si>
  <si>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</si>
  <si>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</si>
  <si>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</si>
  <si>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</si>
  <si>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</si>
  <si>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</si>
  <si>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</si>
  <si>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</si>
  <si>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</si>
  <si>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</si>
  <si>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</si>
  <si>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</si>
  <si>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</si>
  <si>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</si>
  <si>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</si>
  <si>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</si>
  <si>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</si>
  <si>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</si>
  <si>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</si>
  <si>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</si>
  <si>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</si>
  <si>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</si>
  <si>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</si>
  <si>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</si>
  <si>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</si>
  <si>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</si>
  <si>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</si>
  <si>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</si>
  <si>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</si>
  <si>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</si>
  <si>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</si>
  <si>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</si>
  <si>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</si>
  <si>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</si>
  <si>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</si>
  <si>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</si>
  <si>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</si>
  <si>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</si>
  <si>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</si>
  <si>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</si>
  <si>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</si>
  <si>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</si>
  <si>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</si>
  <si>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</si>
  <si>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</si>
  <si>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</si>
  <si>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</si>
  <si>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</si>
  <si>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</si>
  <si>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</si>
  <si>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</si>
  <si>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</si>
  <si>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</si>
  <si>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</si>
  <si>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</si>
  <si>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</si>
  <si>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</si>
  <si>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</si>
  <si>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</si>
  <si>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</si>
  <si>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</si>
  <si>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</si>
  <si>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</si>
  <si>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</si>
  <si>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</si>
  <si>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</si>
  <si>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</si>
  <si>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</si>
  <si>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</si>
  <si>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</si>
  <si>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</si>
  <si>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</si>
  <si>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</si>
  <si>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</si>
  <si>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</si>
  <si>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</si>
  <si>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</si>
  <si>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</si>
  <si>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</si>
  <si>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</si>
  <si>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</si>
  <si>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</si>
  <si>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</si>
  <si>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</si>
  <si>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</si>
  <si>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</si>
  <si>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</si>
  <si>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</si>
  <si>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</si>
  <si>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</si>
  <si>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</si>
  <si>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</si>
  <si>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</si>
  <si>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</si>
  <si>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</si>
  <si>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</si>
  <si>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</si>
  <si>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</si>
  <si>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</si>
  <si>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</si>
  <si>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</si>
  <si>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</si>
  <si>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</si>
  <si>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</si>
  <si>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</si>
  <si>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</si>
  <si>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</si>
  <si>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</si>
  <si>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</si>
  <si>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</si>
  <si>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</si>
  <si>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</si>
  <si>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</si>
  <si>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</si>
  <si>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</si>
  <si>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</si>
  <si>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</si>
  <si>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</si>
  <si>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</si>
  <si>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</si>
  <si>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</si>
  <si>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</si>
  <si>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</si>
  <si>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</si>
  <si>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</si>
  <si>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</si>
  <si>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</si>
  <si>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</si>
  <si>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</si>
  <si>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</si>
  <si>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</si>
  <si>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</si>
  <si>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</si>
  <si>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</si>
  <si>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</si>
  <si>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</si>
  <si>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</si>
  <si>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</si>
  <si>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</si>
  <si>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</si>
  <si>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</si>
  <si>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</si>
  <si>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</si>
  <si>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</si>
  <si>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</si>
  <si>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</si>
  <si>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</si>
  <si>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</si>
  <si>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</si>
  <si>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</si>
  <si>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</si>
  <si>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</si>
  <si>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</si>
  <si>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</si>
  <si>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</si>
  <si>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</si>
  <si>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</si>
  <si>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</si>
  <si>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</si>
  <si>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</si>
  <si>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</si>
  <si>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</si>
  <si>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</si>
  <si>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</si>
  <si>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</si>
  <si>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</si>
  <si>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</si>
  <si>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</si>
  <si>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</si>
  <si>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</si>
  <si>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</si>
  <si>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</si>
  <si>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</si>
  <si>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</si>
  <si>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</si>
  <si>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</si>
  <si>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</si>
  <si>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</si>
  <si>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</si>
  <si>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</si>
  <si>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</si>
  <si>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</si>
  <si>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</si>
  <si>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</si>
  <si>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</si>
  <si>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</si>
  <si>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</si>
  <si>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</si>
  <si>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</si>
  <si>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</si>
  <si>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</si>
  <si>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</si>
  <si>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</si>
  <si>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</si>
  <si>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</si>
  <si>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</si>
  <si>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</si>
  <si>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</si>
  <si>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</si>
  <si>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</si>
  <si>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</si>
  <si>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</si>
  <si>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</si>
  <si>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</si>
  <si>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</si>
  <si>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</si>
  <si>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</si>
  <si>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</si>
  <si>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</si>
  <si>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</si>
  <si>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</si>
  <si>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</si>
  <si>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</si>
  <si>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</si>
  <si>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</si>
  <si>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</si>
  <si>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</si>
  <si>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</si>
  <si>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</si>
  <si>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</si>
  <si>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</si>
  <si>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</si>
  <si>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</si>
  <si>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</si>
  <si>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</si>
  <si>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</si>
  <si>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</si>
  <si>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</si>
  <si>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</si>
  <si>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</si>
  <si>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</si>
  <si>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</si>
  <si>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</si>
  <si>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</si>
  <si>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</si>
  <si>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</si>
  <si>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</si>
  <si>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</si>
  <si>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</si>
  <si>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</si>
  <si>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</si>
  <si>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</si>
  <si>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</si>
  <si>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</si>
  <si>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</si>
  <si>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</si>
  <si>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</si>
  <si>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</si>
  <si>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</si>
  <si>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</si>
  <si>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</si>
  <si>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</si>
  <si>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</si>
  <si>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</si>
  <si>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</si>
  <si>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</si>
  <si>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</si>
  <si>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</si>
  <si>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</si>
  <si>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</si>
  <si>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</si>
  <si>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</si>
  <si>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</si>
  <si>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</si>
  <si>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</si>
  <si>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</si>
  <si>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</si>
  <si>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</si>
  <si>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</si>
  <si>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</si>
  <si>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</si>
  <si>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</si>
  <si>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</si>
  <si>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</si>
  <si>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</si>
  <si>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</si>
  <si>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</si>
  <si>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</si>
  <si>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</si>
  <si>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</si>
  <si>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</si>
  <si>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</si>
  <si>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</si>
  <si>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</si>
  <si>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</si>
  <si>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</si>
  <si>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</si>
  <si>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</si>
  <si>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</si>
  <si>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</si>
  <si>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</si>
  <si>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</si>
  <si>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</si>
  <si>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</si>
  <si>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</si>
  <si>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</si>
  <si>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</si>
  <si>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</si>
  <si>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</si>
  <si>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</si>
  <si>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</si>
  <si>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</si>
  <si>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</si>
  <si>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</si>
  <si>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</si>
  <si>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</si>
  <si>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</si>
  <si>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</si>
  <si>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</si>
  <si>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</si>
  <si>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</si>
  <si>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</si>
  <si>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</si>
  <si>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</si>
  <si>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</si>
  <si>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</si>
  <si>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</si>
  <si>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</si>
  <si>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</si>
  <si>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</si>
  <si>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</si>
  <si>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</si>
  <si>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</si>
  <si>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</si>
  <si>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</si>
  <si>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</si>
  <si>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</si>
  <si>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</si>
  <si>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</si>
  <si>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</si>
  <si>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</si>
  <si>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</si>
  <si>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</si>
  <si>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</si>
  <si>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</si>
  <si>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</si>
  <si>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</si>
  <si>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</si>
  <si>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</si>
  <si>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</si>
  <si>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</si>
  <si>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</si>
  <si>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</si>
  <si>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</si>
  <si>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</si>
  <si>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</si>
  <si>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</si>
  <si>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</si>
  <si>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</si>
  <si>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</si>
  <si>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</si>
  <si>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</si>
  <si>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</si>
  <si>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</si>
  <si>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</si>
  <si>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</si>
  <si>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</si>
  <si>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</si>
  <si>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</si>
  <si>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</si>
  <si>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</si>
  <si>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</si>
  <si>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</si>
  <si>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</si>
  <si>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</si>
  <si>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</si>
  <si>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</si>
  <si>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</si>
  <si>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</si>
  <si>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</si>
  <si>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</si>
  <si>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</si>
  <si>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</si>
  <si>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</si>
  <si>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</si>
  <si>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</si>
  <si>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</si>
  <si>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</si>
  <si>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</si>
  <si>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</si>
  <si>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</si>
  <si>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</si>
  <si>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</si>
  <si>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</si>
  <si>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</si>
  <si>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</si>
  <si>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</si>
  <si>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</si>
  <si>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</si>
  <si>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</si>
  <si>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</si>
  <si>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</si>
  <si>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</si>
  <si>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</si>
  <si>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</si>
  <si>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</si>
  <si>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</si>
  <si>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</si>
  <si>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</si>
  <si>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</si>
  <si>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</si>
  <si>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</si>
  <si>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</si>
  <si>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</si>
  <si>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</si>
  <si>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</si>
  <si>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</si>
  <si>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</si>
  <si>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</si>
  <si>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</si>
  <si>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</si>
  <si>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</si>
  <si>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</si>
  <si>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</si>
  <si>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</si>
  <si>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</si>
  <si>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</si>
  <si>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</si>
  <si>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</si>
  <si>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</si>
  <si>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</si>
  <si>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</si>
  <si>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</si>
  <si>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</si>
  <si>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</si>
  <si>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</si>
  <si>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</si>
  <si>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</si>
  <si>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</si>
  <si>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</si>
  <si>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</si>
  <si>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</si>
  <si>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</si>
  <si>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</si>
  <si>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</si>
  <si>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</si>
  <si>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</si>
  <si>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</si>
  <si>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</si>
  <si>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</si>
  <si>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</si>
  <si>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</si>
  <si>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</si>
  <si>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</si>
  <si>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</si>
  <si>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</si>
  <si>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</si>
  <si>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</si>
  <si>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</si>
  <si>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</si>
  <si>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</si>
  <si>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</si>
  <si>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</si>
  <si>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</si>
  <si>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</si>
  <si>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</si>
  <si>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</si>
  <si>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</si>
  <si>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</si>
  <si>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</si>
  <si>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</si>
  <si>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</si>
  <si>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</si>
  <si>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</si>
  <si>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</si>
  <si>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</si>
  <si>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</si>
  <si>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</si>
  <si>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</si>
  <si>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</si>
  <si>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</si>
  <si>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</si>
  <si>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</si>
  <si>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</si>
  <si>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</si>
  <si>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</si>
  <si>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</si>
  <si>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</si>
  <si>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</si>
  <si>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</si>
  <si>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</si>
  <si>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</si>
  <si>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</si>
  <si>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</si>
  <si>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</si>
  <si>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</si>
  <si>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</si>
  <si>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</si>
  <si>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</si>
  <si>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</si>
  <si>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</si>
  <si>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</si>
  <si>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</si>
  <si>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</si>
  <si>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</si>
  <si>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</si>
  <si>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</si>
  <si>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</si>
  <si>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</si>
  <si>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</si>
  <si>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</si>
  <si>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</si>
  <si>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</si>
  <si>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</si>
  <si>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</si>
  <si>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</si>
  <si>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</si>
  <si>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</si>
  <si>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</si>
  <si>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</si>
  <si>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</si>
  <si>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</si>
  <si>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</si>
  <si>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</si>
  <si>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</si>
  <si>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</si>
  <si>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</si>
  <si>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</si>
  <si>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</si>
  <si>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</si>
  <si>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</si>
  <si>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</si>
  <si>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</si>
  <si>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</si>
  <si>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</si>
  <si>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</si>
  <si>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</si>
  <si>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</si>
  <si>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</si>
  <si>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</si>
  <si>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</si>
  <si>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</si>
  <si>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</si>
  <si>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</si>
  <si>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</si>
  <si>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</si>
  <si>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</si>
  <si>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</si>
  <si>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</si>
  <si>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</si>
  <si>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</si>
  <si>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</si>
  <si>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</si>
  <si>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</si>
  <si>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</si>
  <si>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</si>
  <si>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</si>
  <si>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</si>
  <si>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</si>
  <si>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</si>
  <si>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</si>
  <si>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</si>
  <si>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</si>
  <si>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</si>
  <si>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</si>
  <si>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</si>
  <si>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</si>
  <si>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</si>
  <si>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</si>
  <si>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</si>
  <si>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</si>
  <si>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</si>
  <si>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</si>
  <si>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</si>
  <si>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</si>
  <si>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</si>
  <si>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</si>
  <si>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</si>
  <si>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</si>
  <si>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</si>
  <si>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</si>
  <si>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</si>
  <si>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</si>
  <si>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</si>
  <si>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</si>
  <si>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</si>
  <si>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</si>
  <si>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</si>
  <si>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</si>
  <si>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</si>
  <si>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</si>
  <si>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</si>
  <si>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</si>
  <si>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</si>
  <si>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</si>
  <si>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</si>
  <si>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</si>
  <si>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</si>
  <si>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</si>
  <si>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</si>
  <si>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</si>
  <si>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</si>
  <si>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</si>
  <si>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</si>
  <si>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</si>
  <si>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</si>
  <si>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</si>
  <si>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</si>
  <si>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</si>
  <si>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</si>
  <si>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</si>
  <si>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</si>
  <si>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</si>
  <si>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</si>
  <si>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</si>
  <si>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</si>
  <si>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</si>
  <si>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</si>
  <si>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</si>
  <si>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</si>
  <si>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</si>
  <si>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</si>
  <si>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</si>
  <si>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</si>
  <si>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</si>
  <si>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</si>
  <si>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</si>
  <si>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</si>
  <si>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</si>
  <si>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</si>
  <si>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</si>
  <si>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</si>
  <si>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</si>
  <si>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</si>
  <si>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</si>
  <si>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</si>
  <si>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</si>
  <si>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</si>
  <si>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</si>
  <si>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</si>
  <si>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</si>
  <si>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</si>
  <si>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</si>
  <si>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</si>
  <si>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</si>
  <si>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</si>
  <si>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</si>
  <si>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</si>
  <si>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</si>
  <si>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</si>
  <si>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</si>
  <si>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</si>
  <si>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</si>
  <si>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</si>
  <si>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</si>
  <si>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</si>
  <si>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</si>
  <si>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</si>
  <si>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</si>
  <si>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</si>
  <si>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</si>
  <si>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</si>
  <si>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</si>
  <si>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</si>
  <si>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</si>
  <si>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</si>
  <si>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</si>
  <si>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</si>
  <si>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</si>
  <si>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</si>
  <si>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</si>
  <si>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</si>
  <si>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</si>
  <si>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</si>
  <si>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</si>
  <si>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</si>
  <si>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</si>
  <si>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</si>
  <si>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</si>
  <si>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</si>
  <si>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</si>
  <si>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</si>
  <si>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</si>
  <si>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</si>
  <si>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</si>
  <si>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</si>
  <si>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</si>
  <si>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</si>
  <si>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</si>
  <si>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</si>
  <si>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</si>
  <si>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</si>
  <si>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</si>
  <si>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</si>
  <si>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</si>
  <si>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</si>
  <si>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</si>
  <si>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</si>
  <si>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</si>
  <si>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</si>
  <si>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</si>
  <si>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</si>
  <si>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</si>
  <si>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</si>
  <si>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</si>
  <si>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</si>
  <si>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</si>
  <si>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</si>
  <si>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</si>
  <si>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</si>
  <si>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</si>
  <si>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</si>
  <si>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</si>
  <si>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</si>
  <si>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</si>
  <si>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</si>
  <si>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</si>
  <si>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</si>
  <si>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</si>
  <si>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</si>
  <si>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</si>
  <si>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</si>
  <si>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</si>
  <si>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</si>
  <si>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</si>
  <si>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</si>
  <si>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</si>
  <si>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</si>
  <si>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</si>
  <si>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</si>
  <si>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</si>
  <si>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</si>
  <si>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</si>
  <si>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</si>
  <si>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</si>
  <si>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</si>
  <si>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</si>
  <si>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</si>
  <si>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</si>
  <si>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</si>
  <si>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</si>
  <si>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</si>
  <si>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</si>
  <si>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</si>
  <si>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</si>
  <si>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</si>
  <si>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</si>
  <si>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</si>
  <si>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</si>
  <si>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</si>
  <si>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</si>
  <si>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</si>
  <si>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</si>
  <si>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</si>
  <si>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</si>
  <si>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</si>
  <si>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</si>
  <si>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</si>
  <si>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</si>
  <si>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</si>
  <si>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</si>
  <si>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</si>
  <si>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</si>
  <si>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</si>
  <si>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</si>
  <si>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</si>
  <si>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</si>
  <si>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</si>
  <si>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</si>
  <si>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</si>
  <si>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</si>
  <si>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</si>
  <si>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</si>
  <si>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</si>
  <si>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</si>
  <si>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</si>
  <si>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</si>
  <si>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</si>
  <si>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</si>
  <si>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</si>
  <si>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</si>
  <si>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</si>
  <si>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</si>
  <si>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</si>
  <si>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</si>
  <si>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</si>
  <si>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</si>
  <si>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</si>
  <si>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</si>
  <si>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</si>
  <si>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</si>
  <si>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</si>
  <si>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</si>
  <si>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</si>
  <si>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</si>
  <si>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</si>
  <si>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</si>
  <si>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</si>
  <si>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</si>
  <si>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</si>
  <si>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</si>
  <si>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</si>
  <si>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</si>
  <si>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</si>
  <si>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</si>
  <si>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</si>
  <si>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</si>
  <si>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</si>
  <si>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</si>
  <si>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</si>
  <si>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</si>
  <si>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</si>
  <si>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</si>
  <si>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</si>
  <si>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</si>
  <si>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</si>
  <si>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</si>
  <si>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</si>
  <si>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</si>
  <si>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</si>
  <si>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</si>
  <si>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</si>
  <si>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</si>
  <si>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</si>
  <si>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</si>
  <si>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</si>
  <si>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</si>
  <si>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</si>
  <si>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</si>
  <si>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</si>
  <si>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</si>
  <si>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</si>
  <si>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</si>
  <si>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</si>
  <si>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</si>
  <si>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</si>
  <si>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</si>
  <si>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</si>
  <si>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</si>
  <si>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</si>
  <si>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</si>
  <si>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</si>
  <si>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</si>
  <si>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</si>
  <si>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</si>
  <si>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</si>
  <si>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</si>
  <si>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</si>
  <si>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</si>
  <si>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</si>
  <si>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</si>
  <si>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</si>
  <si>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</si>
  <si>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</si>
  <si>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</si>
  <si>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</si>
  <si>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</si>
  <si>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</si>
  <si>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</si>
  <si>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</si>
  <si>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</si>
  <si>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</si>
  <si>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</si>
  <si>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</si>
  <si>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</si>
  <si>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</si>
  <si>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</si>
  <si>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</si>
  <si>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</si>
  <si>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</si>
  <si>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</si>
  <si>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</si>
  <si>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</si>
  <si>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</si>
  <si>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</si>
  <si>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</si>
  <si>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</si>
  <si>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</si>
  <si>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</si>
  <si>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</si>
  <si>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</si>
  <si>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</si>
  <si>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</si>
  <si>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</si>
  <si>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</si>
  <si>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</si>
  <si>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</si>
  <si>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</si>
  <si>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</si>
  <si>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</si>
  <si>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</si>
  <si>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</si>
  <si>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</si>
  <si>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</si>
  <si>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</si>
  <si>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</si>
  <si>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</si>
  <si>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</si>
  <si>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</si>
  <si>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</si>
  <si>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</si>
  <si>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</si>
  <si>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</si>
  <si>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</si>
  <si>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</si>
  <si>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</si>
  <si>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</si>
  <si>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</si>
  <si>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</si>
  <si>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</si>
  <si>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</si>
  <si>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</si>
  <si>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</si>
  <si>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</si>
  <si>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</si>
  <si>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</si>
  <si>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</si>
  <si>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</si>
  <si>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</si>
  <si>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</si>
  <si>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</si>
  <si>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</si>
  <si>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</si>
  <si>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</si>
  <si>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</si>
  <si>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</si>
  <si>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</si>
  <si>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</si>
  <si>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</si>
  <si>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</si>
  <si>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</si>
  <si>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</si>
  <si>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</si>
  <si>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</si>
  <si>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</si>
  <si>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</si>
  <si>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</si>
  <si>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</si>
  <si>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</si>
  <si>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</si>
  <si>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</si>
  <si>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</si>
  <si>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</si>
  <si>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</si>
  <si>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</si>
  <si>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</si>
  <si>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</si>
  <si>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</si>
  <si>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</si>
  <si>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</si>
  <si>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</si>
  <si>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</si>
  <si>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</si>
  <si>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</si>
  <si>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</si>
  <si>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</si>
  <si>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</si>
  <si>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</si>
  <si>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</si>
  <si>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</si>
  <si>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</si>
  <si>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</si>
  <si>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</si>
  <si>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</si>
  <si>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</si>
  <si>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</si>
  <si>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</si>
  <si>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</si>
  <si>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</si>
  <si>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</si>
  <si>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</si>
  <si>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</si>
  <si>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</si>
  <si>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</si>
  <si>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</si>
  <si>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</si>
  <si>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</si>
  <si>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</si>
  <si>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</si>
  <si>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</si>
  <si>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</si>
  <si>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</si>
  <si>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</si>
  <si>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</si>
  <si>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</si>
  <si>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</si>
  <si>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</si>
  <si>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</si>
  <si>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</si>
  <si>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</si>
  <si>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</si>
  <si>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</si>
  <si>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</si>
  <si>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</si>
  <si>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</si>
  <si>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</si>
  <si>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</si>
  <si>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</si>
  <si>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</si>
  <si>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</si>
  <si>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</si>
  <si>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</si>
  <si>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</si>
  <si>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</si>
  <si>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</si>
  <si>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</si>
  <si>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</si>
  <si>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</si>
  <si>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</si>
  <si>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</si>
  <si>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</si>
  <si>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</si>
  <si>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</si>
  <si>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</si>
  <si>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</si>
  <si>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</si>
  <si>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</si>
  <si>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</si>
  <si>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</si>
  <si>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</si>
  <si>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</si>
  <si>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</si>
  <si>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</si>
  <si>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</si>
  <si>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</si>
  <si>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</si>
  <si>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</si>
  <si>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</si>
  <si>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</si>
  <si>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</si>
  <si>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</si>
  <si>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</si>
  <si>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</si>
  <si>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</si>
  <si>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</si>
  <si>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</si>
  <si>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</si>
  <si>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</si>
  <si>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</si>
  <si>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</si>
  <si>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</si>
  <si>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</si>
  <si>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</si>
  <si>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</si>
  <si>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</si>
  <si>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</si>
  <si>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</si>
  <si>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</si>
  <si>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</si>
  <si>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</si>
  <si>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</si>
  <si>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</si>
  <si>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</si>
  <si>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</si>
  <si>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</si>
  <si>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</si>
  <si>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</si>
  <si>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</si>
  <si>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</si>
  <si>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</si>
  <si>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</si>
  <si>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</si>
  <si>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</si>
  <si>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</si>
  <si>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</si>
  <si>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</si>
  <si>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</si>
  <si>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</si>
  <si>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</si>
  <si>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</si>
  <si>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</si>
  <si>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</si>
  <si>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</si>
  <si>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</si>
  <si>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</si>
  <si>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</si>
  <si>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</si>
  <si>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</si>
  <si>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</si>
  <si>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</si>
  <si>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</si>
  <si>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</si>
  <si>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</si>
  <si>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</si>
  <si>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</si>
  <si>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</si>
  <si>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</si>
  <si>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</si>
  <si>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</si>
  <si>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</si>
  <si>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</si>
  <si>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</si>
  <si>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</si>
  <si>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</si>
  <si>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</si>
  <si>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</si>
  <si>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</si>
  <si>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</si>
  <si>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</si>
  <si>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</si>
  <si>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</si>
  <si>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</si>
  <si>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</si>
  <si>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</si>
  <si>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</si>
  <si>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</si>
  <si>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</si>
  <si>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</si>
  <si>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</si>
  <si>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</si>
  <si>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</si>
  <si>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</si>
  <si>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</si>
  <si>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</si>
  <si>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</si>
  <si>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</si>
  <si>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</si>
  <si>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</si>
  <si>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</si>
  <si>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</si>
  <si>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</si>
  <si>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</si>
  <si>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</si>
  <si>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</si>
  <si>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</si>
  <si>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</si>
  <si>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</si>
  <si>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</si>
  <si>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</si>
  <si>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</si>
  <si>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</si>
  <si>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</si>
  <si>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</si>
  <si>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</si>
  <si>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</si>
  <si>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</si>
  <si>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</si>
  <si>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</si>
  <si>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</si>
  <si>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</si>
  <si>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</si>
  <si>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</si>
  <si>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</si>
  <si>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</si>
  <si>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</si>
  <si>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</si>
  <si>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</si>
  <si>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</si>
  <si>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</si>
  <si>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</si>
  <si>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</si>
  <si>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</si>
  <si>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</si>
  <si>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</si>
  <si>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</si>
  <si>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</si>
  <si>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</si>
  <si>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</si>
  <si>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</si>
  <si>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</si>
  <si>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</si>
  <si>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</si>
  <si>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</si>
  <si>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</si>
  <si>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</si>
  <si>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</si>
  <si>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</si>
  <si>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</si>
  <si>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</si>
  <si>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</si>
  <si>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</si>
  <si>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</si>
  <si>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</si>
  <si>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</si>
  <si>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</si>
  <si>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</si>
  <si>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</si>
  <si>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</si>
  <si>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</si>
  <si>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</si>
  <si>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</si>
  <si>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</si>
  <si>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</si>
  <si>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</si>
  <si>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</si>
  <si>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</si>
  <si>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</si>
  <si>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</si>
  <si>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</si>
  <si>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</si>
  <si>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</si>
  <si>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</si>
  <si>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</si>
  <si>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</si>
  <si>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</si>
  <si>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</si>
  <si>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</si>
  <si>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</si>
  <si>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</si>
  <si>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</si>
  <si>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</si>
  <si>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</si>
  <si>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</si>
  <si>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</si>
  <si>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</si>
  <si>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</si>
  <si>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</si>
  <si>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</si>
  <si>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</si>
  <si>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</si>
  <si>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</si>
  <si>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</si>
  <si>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</si>
  <si>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</si>
  <si>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</si>
  <si>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</si>
  <si>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</si>
  <si>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</si>
  <si>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</si>
  <si>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</si>
  <si>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</si>
  <si>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</si>
  <si>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</si>
  <si>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</si>
  <si>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</si>
  <si>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</si>
  <si>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</si>
  <si>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</si>
  <si>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</si>
  <si>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</si>
  <si>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</si>
  <si>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</si>
  <si>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</si>
  <si>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</si>
  <si>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</si>
  <si>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</si>
  <si>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</si>
  <si>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</si>
  <si>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</si>
  <si>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</si>
  <si>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</si>
  <si>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</si>
  <si>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</si>
  <si>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</si>
  <si>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</si>
  <si>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</si>
  <si>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</si>
  <si>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</si>
  <si>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</si>
  <si>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</si>
  <si>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</si>
  <si>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</si>
  <si>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</si>
  <si>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</si>
  <si>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</si>
  <si>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</si>
  <si>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</si>
  <si>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</si>
  <si>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</si>
  <si>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</si>
  <si>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</si>
  <si>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</si>
  <si>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</si>
  <si>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</si>
  <si>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</si>
  <si>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</si>
  <si>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</si>
  <si>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</si>
  <si>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</si>
  <si>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</si>
  <si>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</si>
  <si>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</si>
  <si>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</si>
  <si>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</si>
  <si>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</si>
  <si>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</si>
  <si>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</si>
  <si>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</si>
  <si>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</si>
  <si>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</si>
  <si>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</si>
  <si>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</si>
  <si>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</si>
  <si>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</si>
  <si>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</si>
  <si>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</si>
  <si>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</si>
  <si>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</si>
  <si>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</si>
  <si>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</si>
  <si>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</si>
  <si>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</si>
  <si>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</si>
  <si>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</si>
  <si>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</si>
  <si>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</si>
  <si>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</si>
  <si>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</si>
  <si>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</si>
  <si>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</si>
  <si>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</si>
  <si>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</si>
  <si>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</si>
  <si>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</si>
  <si>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</si>
  <si>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</si>
  <si>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</si>
  <si>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</si>
  <si>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</si>
  <si>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</si>
  <si>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</si>
  <si>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</si>
  <si>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</si>
  <si>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</si>
  <si>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</si>
  <si>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</si>
  <si>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</si>
  <si>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</si>
  <si>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</si>
  <si>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</si>
  <si>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</si>
  <si>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</si>
  <si>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</si>
  <si>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</si>
  <si>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</si>
  <si>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</si>
  <si>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</si>
  <si>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</si>
  <si>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</si>
  <si>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</si>
  <si>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</si>
  <si>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</si>
  <si>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</si>
  <si>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</si>
  <si>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</si>
  <si>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</si>
  <si>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</si>
  <si>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</si>
  <si>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</si>
  <si>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</si>
  <si>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</si>
  <si>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</si>
  <si>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</si>
  <si>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</si>
  <si>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</si>
  <si>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</si>
  <si>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</si>
  <si>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</si>
  <si>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</si>
  <si>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</si>
  <si>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</si>
  <si>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</si>
  <si>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</si>
  <si>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</si>
  <si>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</si>
  <si>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</si>
  <si>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</si>
  <si>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</si>
  <si>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</si>
  <si>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</si>
  <si>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</si>
  <si>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</si>
  <si>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</si>
  <si>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</si>
  <si>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</si>
  <si>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</si>
  <si>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</si>
  <si>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</si>
  <si>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</si>
  <si>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</si>
  <si>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</si>
  <si>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</si>
  <si>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</si>
  <si>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</si>
  <si>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</si>
  <si>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</si>
  <si>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</si>
  <si>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</si>
  <si>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</si>
  <si>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</si>
  <si>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</si>
  <si>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</si>
  <si>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</si>
  <si>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</si>
  <si>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</si>
  <si>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</si>
  <si>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</si>
  <si>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</si>
  <si>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</si>
  <si>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</si>
  <si>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</si>
  <si>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</si>
  <si>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</si>
  <si>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</si>
  <si>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</si>
  <si>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</si>
  <si>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</si>
  <si>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</si>
  <si>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</si>
  <si>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</si>
  <si>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</si>
  <si>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</si>
  <si>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</si>
  <si>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</si>
  <si>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</si>
  <si>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</si>
  <si>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</si>
  <si>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</si>
  <si>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</si>
  <si>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</si>
  <si>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</si>
  <si>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</si>
  <si>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</si>
  <si>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</si>
  <si>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</si>
  <si>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</si>
  <si>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</si>
  <si>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</si>
  <si>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</si>
  <si>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</si>
  <si>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</si>
  <si>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</si>
  <si>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</si>
  <si>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</si>
  <si>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</si>
  <si>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</si>
  <si>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</si>
  <si>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</si>
  <si>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</si>
  <si>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</si>
  <si>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</si>
  <si>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</si>
  <si>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</si>
  <si>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</si>
  <si>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</si>
  <si>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</si>
  <si>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</si>
  <si>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</si>
  <si>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</si>
  <si>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</si>
  <si>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</si>
  <si>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</si>
  <si>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</si>
  <si>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</si>
  <si>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</si>
  <si>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</si>
  <si>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</si>
  <si>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</si>
  <si>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</si>
  <si>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</si>
  <si>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</si>
  <si>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</si>
  <si>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</si>
  <si>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</si>
  <si>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</si>
  <si>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</si>
  <si>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</si>
  <si>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</si>
  <si>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</si>
  <si>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</si>
  <si>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</si>
  <si>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</si>
  <si>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</si>
  <si>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</si>
  <si>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</si>
  <si>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</si>
  <si>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</si>
  <si>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</si>
  <si>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</si>
  <si>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</si>
  <si>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</si>
  <si>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</si>
  <si>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</si>
  <si>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</si>
  <si>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</si>
  <si>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</si>
  <si>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</si>
  <si>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</si>
  <si>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</si>
  <si>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</si>
  <si>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</si>
  <si>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</si>
  <si>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</si>
  <si>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</si>
  <si>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</si>
  <si>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</si>
  <si>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</si>
  <si>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</si>
  <si>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</si>
  <si>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</si>
  <si>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</si>
  <si>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</si>
  <si>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</si>
  <si>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</si>
  <si>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</si>
  <si>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</si>
  <si>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</si>
  <si>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</si>
  <si>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</si>
  <si>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</si>
  <si>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</si>
  <si>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</si>
  <si>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</si>
  <si>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</si>
  <si>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</si>
  <si>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</si>
  <si>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</si>
  <si>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</si>
  <si>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</si>
  <si>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</si>
  <si>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</si>
  <si>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</si>
  <si>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</si>
  <si>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</si>
  <si>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</si>
  <si>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</si>
  <si>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</si>
  <si>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</si>
  <si>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</si>
  <si>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</si>
  <si>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</si>
  <si>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</si>
  <si>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</si>
  <si>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</si>
  <si>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</si>
  <si>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</si>
  <si>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</si>
  <si>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</si>
  <si>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</si>
  <si>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</si>
  <si>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</si>
  <si>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</si>
  <si>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</si>
  <si>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</si>
  <si>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</si>
  <si>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</si>
  <si>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</si>
  <si>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</si>
  <si>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</si>
  <si>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</si>
  <si>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</si>
  <si>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</si>
  <si>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</si>
  <si>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</si>
  <si>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</si>
  <si>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</si>
  <si>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</si>
  <si>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</si>
  <si>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</si>
  <si>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</si>
  <si>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</si>
  <si>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</si>
  <si>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</si>
  <si>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</si>
  <si>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</si>
  <si>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</si>
  <si>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</si>
  <si>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</si>
  <si>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</si>
  <si>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</si>
  <si>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</si>
  <si>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</si>
  <si>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</si>
  <si>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</si>
  <si>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</si>
  <si>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</si>
  <si>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</si>
  <si>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</si>
  <si>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</si>
  <si>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</si>
  <si>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</si>
  <si>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</si>
  <si>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</si>
  <si>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</si>
  <si>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</si>
  <si>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</si>
  <si>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</si>
  <si>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</si>
  <si>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</si>
  <si>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</si>
  <si>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</si>
  <si>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</si>
  <si>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</si>
  <si>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</si>
  <si>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</si>
  <si>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</si>
  <si>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</si>
  <si>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</si>
  <si>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</si>
  <si>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</si>
  <si>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</si>
  <si>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</si>
  <si>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</si>
  <si>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</si>
  <si>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</si>
  <si>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</si>
  <si>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</si>
  <si>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</si>
  <si>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</si>
  <si>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</si>
  <si>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</si>
  <si>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</si>
  <si>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</si>
  <si>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</si>
  <si>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</si>
  <si>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</si>
  <si>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</si>
  <si>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</si>
  <si>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</si>
  <si>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</si>
  <si>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</si>
  <si>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</si>
  <si>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</si>
  <si>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</si>
  <si>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</si>
  <si>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</si>
  <si>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</si>
  <si>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</si>
  <si>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</si>
  <si>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</si>
  <si>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</si>
  <si>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</si>
  <si>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</si>
  <si>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</si>
  <si>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</si>
  <si>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</si>
  <si>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</si>
  <si>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</si>
  <si>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</si>
  <si>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</si>
  <si>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</si>
  <si>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</si>
  <si>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</si>
  <si>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</si>
  <si>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</si>
  <si>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</si>
  <si>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</si>
  <si>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</si>
  <si>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</si>
  <si>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</si>
  <si>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</si>
  <si>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</si>
  <si>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</si>
  <si>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</si>
  <si>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</si>
  <si>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</si>
  <si>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</si>
  <si>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</si>
  <si>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</si>
  <si>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</si>
  <si>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</si>
  <si>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</si>
  <si>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</si>
  <si>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</si>
  <si>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</si>
  <si>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</si>
  <si>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</si>
  <si>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</si>
  <si>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</si>
  <si>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</si>
  <si>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</si>
  <si>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</si>
  <si>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</si>
  <si>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</si>
  <si>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</si>
  <si>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</si>
  <si>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</si>
  <si>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</si>
  <si>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</si>
  <si>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</si>
  <si>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</si>
  <si>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</si>
  <si>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</si>
  <si>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</si>
  <si>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</si>
  <si>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</si>
  <si>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</si>
  <si>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</si>
  <si>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</si>
  <si>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</si>
  <si>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</si>
  <si>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</si>
  <si>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</si>
  <si>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</si>
  <si>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</si>
  <si>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</si>
  <si>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</si>
  <si>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</si>
  <si>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</si>
  <si>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</si>
  <si>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</si>
  <si>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</si>
  <si>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</si>
  <si>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</si>
  <si>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</si>
  <si>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</si>
  <si>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</si>
  <si>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</si>
  <si>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</si>
  <si>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</si>
  <si>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</si>
  <si>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</si>
  <si>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</si>
  <si>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</si>
  <si>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</si>
  <si>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</si>
  <si>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</si>
  <si>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</si>
  <si>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</si>
  <si>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</si>
  <si>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</si>
  <si>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</si>
  <si>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</si>
  <si>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</si>
  <si>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</si>
  <si>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</si>
  <si>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</si>
  <si>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</si>
  <si>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</si>
  <si>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</si>
  <si>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</si>
  <si>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</si>
  <si>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</si>
  <si>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</si>
  <si>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</si>
  <si>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</si>
  <si>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</si>
  <si>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</si>
  <si>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</si>
  <si>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</si>
  <si>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</si>
  <si>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</si>
  <si>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</si>
  <si>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</si>
  <si>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</si>
  <si>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</si>
  <si>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</si>
  <si>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</si>
  <si>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</si>
  <si>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</si>
  <si>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</si>
  <si>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</si>
  <si>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</si>
  <si>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</si>
  <si>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</si>
  <si>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</si>
  <si>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</si>
  <si>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</si>
  <si>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</si>
  <si>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</si>
  <si>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</si>
  <si>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</si>
  <si>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</si>
  <si>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</si>
  <si>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</si>
  <si>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</si>
  <si>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</si>
  <si>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</si>
  <si>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</si>
  <si>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</si>
  <si>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</si>
  <si>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</si>
  <si>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</si>
  <si>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</si>
  <si>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</si>
  <si>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</si>
  <si>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</si>
  <si>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</si>
  <si>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</si>
  <si>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</si>
  <si>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</si>
  <si>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</si>
  <si>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</si>
  <si>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</si>
  <si>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</si>
  <si>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</si>
  <si>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</si>
  <si>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</si>
  <si>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</si>
  <si>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</si>
  <si>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</si>
  <si>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</si>
  <si>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</si>
  <si>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</si>
  <si>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</si>
  <si>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</si>
  <si>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</si>
  <si>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</si>
  <si>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</si>
  <si>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</si>
  <si>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</si>
  <si>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</si>
  <si>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</si>
  <si>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</si>
  <si>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</si>
  <si>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</si>
  <si>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</si>
  <si>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</si>
  <si>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</si>
  <si>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</si>
  <si>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</si>
  <si>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</si>
  <si>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</si>
  <si>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</si>
  <si>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</si>
  <si>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</si>
  <si>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</si>
  <si>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</si>
  <si>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</si>
  <si>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</si>
  <si>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</si>
  <si>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</si>
  <si>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</si>
  <si>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</si>
  <si>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</si>
  <si>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</si>
  <si>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</si>
  <si>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</si>
  <si>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</si>
  <si>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</si>
  <si>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</si>
  <si>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</si>
  <si>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</si>
  <si>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</si>
  <si>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</si>
  <si>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</si>
  <si>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</si>
  <si>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</si>
  <si>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</si>
  <si>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</si>
  <si>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</si>
  <si>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</si>
  <si>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</si>
  <si>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</si>
  <si>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</si>
  <si>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</si>
  <si>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</si>
  <si>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</si>
  <si>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</si>
  <si>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</si>
  <si>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</si>
  <si>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</si>
  <si>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</si>
  <si>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</si>
  <si>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</si>
  <si>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</si>
  <si>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</si>
  <si>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</si>
  <si>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</si>
  <si>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</si>
  <si>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</si>
  <si>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</si>
  <si>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</si>
  <si>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</si>
  <si>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</si>
  <si>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</si>
  <si>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</si>
  <si>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</si>
  <si>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</si>
  <si>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</si>
  <si>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</si>
  <si>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</si>
  <si>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</si>
  <si>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</si>
  <si>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</si>
  <si>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</si>
  <si>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</si>
  <si>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</si>
  <si>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</si>
  <si>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</si>
  <si>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</si>
  <si>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</si>
  <si>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</si>
  <si>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</si>
  <si>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</si>
  <si>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</si>
  <si>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</si>
  <si>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</si>
  <si>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</si>
  <si>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</si>
  <si>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</si>
  <si>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</si>
  <si>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</si>
  <si>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</si>
  <si>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</si>
  <si>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</si>
  <si>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</si>
  <si>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</si>
  <si>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</si>
  <si>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</si>
  <si>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</si>
  <si>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</si>
  <si>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</si>
  <si>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</si>
  <si>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</si>
  <si>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</si>
  <si>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</si>
  <si>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</si>
  <si>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</si>
  <si>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</si>
  <si>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</si>
  <si>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</si>
  <si>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</si>
  <si>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</si>
  <si>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</si>
  <si>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</si>
  <si>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</si>
  <si>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</si>
  <si>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</si>
  <si>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</si>
  <si>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</si>
  <si>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</si>
  <si>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</si>
  <si>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</si>
  <si>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</si>
  <si>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</si>
  <si>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</si>
  <si>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</si>
  <si>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</si>
  <si>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</si>
  <si>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</si>
  <si>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</si>
  <si>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</si>
  <si>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</si>
  <si>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</si>
  <si>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</si>
  <si>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</si>
  <si>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</si>
  <si>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</si>
  <si>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</si>
  <si>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</si>
  <si>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</si>
  <si>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</si>
  <si>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</si>
  <si>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</si>
  <si>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</si>
  <si>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</si>
  <si>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</si>
  <si>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</si>
  <si>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</si>
  <si>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</si>
  <si>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</si>
  <si>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</si>
  <si>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</si>
  <si>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</si>
  <si>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</si>
  <si>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</si>
  <si>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</si>
  <si>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</si>
  <si>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</si>
  <si>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</si>
  <si>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</si>
  <si>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</si>
  <si>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</si>
  <si>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</si>
  <si>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</si>
  <si>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</si>
  <si>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</si>
  <si>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</si>
  <si>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</si>
  <si>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</si>
  <si>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</si>
  <si>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</si>
  <si>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</si>
  <si>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</si>
  <si>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</si>
  <si>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</si>
  <si>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</si>
  <si>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</si>
  <si>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</si>
  <si>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</si>
  <si>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</si>
  <si>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</si>
  <si>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</si>
  <si>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</si>
  <si>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</si>
  <si>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</si>
  <si>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</si>
  <si>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</si>
  <si>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</si>
  <si>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</si>
  <si>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</si>
  <si>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</si>
  <si>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</si>
  <si>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</si>
  <si>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</si>
  <si>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</si>
  <si>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</si>
  <si>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</si>
  <si>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</si>
  <si>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</si>
  <si>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</si>
  <si>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</si>
  <si>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</si>
  <si>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</si>
  <si>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</si>
  <si>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</si>
  <si>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</si>
  <si>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</si>
  <si>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</si>
  <si>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</si>
  <si>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</si>
  <si>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</si>
  <si>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</si>
  <si>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</si>
  <si>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</si>
  <si>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</si>
  <si>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</si>
  <si>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</si>
  <si>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</si>
  <si>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</si>
  <si>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</si>
  <si>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</si>
  <si>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</si>
  <si>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</si>
  <si>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</si>
  <si>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</si>
  <si>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</si>
  <si>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</si>
  <si>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</si>
  <si>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</si>
  <si>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</si>
  <si>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</si>
  <si>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</si>
  <si>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</si>
  <si>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</si>
  <si>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</si>
  <si>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</si>
  <si>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</si>
  <si>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</si>
  <si>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</si>
  <si>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</si>
  <si>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</si>
  <si>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</si>
  <si>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</si>
  <si>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</si>
  <si>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</si>
  <si>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</si>
  <si>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</si>
  <si>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</si>
  <si>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</si>
  <si>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</si>
  <si>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</si>
  <si>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</si>
  <si>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</si>
  <si>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</si>
  <si>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</si>
  <si>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</si>
  <si>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</si>
  <si>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</si>
  <si>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</si>
  <si>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</si>
  <si>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</si>
  <si>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</si>
  <si>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</si>
  <si>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</si>
  <si>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</si>
  <si>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</si>
  <si>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</si>
  <si>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</si>
  <si>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</si>
  <si>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</si>
  <si>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</si>
  <si>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</si>
  <si>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</si>
  <si>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</si>
  <si>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</si>
  <si>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</si>
  <si>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</si>
  <si>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</si>
  <si>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</si>
  <si>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</si>
  <si>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</si>
  <si>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</si>
  <si>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</si>
  <si>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</si>
  <si>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</si>
  <si>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</si>
  <si>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</si>
  <si>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</si>
  <si>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</si>
  <si>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</si>
  <si>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</si>
  <si>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</si>
  <si>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</si>
  <si>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</si>
  <si>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</si>
  <si>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</si>
  <si>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</si>
  <si>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</si>
  <si>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</si>
  <si>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</si>
  <si>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</si>
  <si>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</si>
  <si>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</si>
  <si>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</si>
  <si>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</si>
  <si>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</si>
  <si>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</si>
  <si>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</si>
  <si>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</si>
  <si>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</si>
  <si>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</si>
  <si>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</si>
  <si>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</si>
  <si>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</si>
  <si>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</si>
  <si>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</si>
  <si>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</si>
  <si>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</si>
  <si>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</si>
  <si>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</si>
  <si>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</si>
  <si>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</si>
  <si>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</si>
  <si>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</si>
  <si>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</si>
  <si>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</si>
  <si>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</si>
  <si>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</si>
  <si>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</si>
  <si>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</si>
  <si>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</si>
  <si>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</si>
  <si>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</si>
  <si>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</si>
  <si>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</si>
  <si>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</si>
  <si>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</si>
  <si>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</si>
  <si>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</si>
  <si>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</si>
  <si>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</si>
  <si>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</si>
  <si>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</si>
  <si>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</si>
  <si>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</si>
  <si>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</si>
  <si>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</si>
  <si>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</si>
  <si>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</si>
  <si>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</si>
  <si>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</si>
  <si>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</si>
  <si>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</si>
  <si>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</si>
  <si>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</si>
  <si>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</si>
  <si>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</si>
  <si>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</si>
  <si>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</si>
  <si>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</si>
  <si>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</si>
  <si>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</si>
  <si>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</si>
  <si>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</si>
  <si>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</si>
  <si>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</si>
  <si>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</si>
  <si>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</si>
  <si>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</si>
  <si>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</si>
  <si>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</si>
  <si>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</si>
  <si>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</si>
  <si>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</si>
  <si>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</si>
  <si>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</si>
  <si>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</si>
  <si>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</si>
  <si>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</si>
  <si>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</si>
  <si>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</si>
  <si>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</si>
  <si>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</si>
  <si>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</si>
  <si>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</si>
  <si>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</si>
  <si>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</si>
  <si>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</si>
  <si>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</si>
  <si>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</si>
  <si>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</si>
  <si>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</si>
  <si>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</si>
  <si>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</si>
  <si>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</si>
  <si>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</si>
  <si>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</si>
  <si>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</si>
  <si>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</si>
  <si>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</si>
  <si>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</si>
  <si>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</si>
  <si>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</si>
  <si>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</si>
  <si>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</si>
  <si>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</si>
  <si>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</si>
  <si>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</si>
  <si>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</si>
  <si>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</si>
  <si>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</si>
  <si>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</si>
  <si>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</si>
  <si>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</si>
  <si>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</si>
  <si>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</si>
  <si>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</si>
  <si>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</si>
  <si>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</si>
  <si>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</si>
  <si>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</si>
  <si>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</si>
  <si>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</si>
  <si>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</si>
  <si>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</si>
  <si>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</si>
  <si>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</si>
  <si>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</si>
  <si>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</si>
  <si>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</si>
  <si>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</si>
  <si>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</si>
  <si>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</si>
  <si>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</si>
  <si>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</si>
  <si>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</si>
  <si>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</si>
  <si>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</si>
  <si>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</si>
  <si>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</si>
  <si>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</si>
  <si>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</si>
  <si>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</si>
  <si>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</si>
  <si>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</si>
  <si>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</si>
  <si>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</si>
  <si>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</si>
  <si>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</si>
  <si>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</si>
  <si>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</si>
  <si>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</si>
  <si>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</si>
  <si>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</si>
  <si>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</si>
  <si>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</si>
  <si>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</si>
  <si>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</si>
  <si>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</si>
  <si>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</si>
  <si>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</si>
  <si>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</si>
  <si>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</si>
  <si>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</si>
  <si>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</si>
  <si>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</si>
  <si>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</si>
  <si>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</si>
  <si>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</si>
  <si>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</si>
  <si>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</si>
  <si>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</si>
  <si>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</si>
  <si>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</si>
  <si>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</si>
  <si>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</si>
  <si>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</si>
  <si>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</si>
  <si>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</si>
  <si>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</si>
  <si>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</si>
  <si>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</si>
  <si>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</si>
  <si>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</si>
  <si>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</si>
  <si>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</si>
  <si>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</si>
  <si>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</si>
  <si>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</si>
  <si>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</si>
  <si>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</si>
  <si>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</si>
  <si>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</si>
  <si>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</si>
  <si>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</si>
  <si>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</si>
  <si>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</si>
  <si>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</si>
  <si>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</si>
  <si>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</si>
  <si>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</si>
  <si>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</si>
  <si>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</si>
  <si>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</si>
  <si>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</si>
  <si>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</si>
  <si>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</si>
  <si>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</si>
  <si>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</si>
  <si>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</si>
  <si>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</si>
  <si>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</si>
  <si>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</si>
  <si>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</si>
  <si>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</si>
  <si>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</si>
  <si>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</si>
  <si>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</si>
  <si>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</si>
  <si>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</si>
  <si>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</si>
  <si>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</si>
  <si>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</si>
  <si>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</si>
  <si>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</si>
  <si>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</si>
  <si>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</si>
  <si>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</si>
  <si>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</si>
  <si>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</si>
  <si>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</si>
  <si>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</si>
  <si>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</si>
  <si>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</si>
  <si>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</si>
  <si>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</si>
  <si>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</si>
  <si>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</si>
  <si>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</si>
  <si>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</si>
  <si>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</si>
  <si>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</si>
  <si>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</si>
  <si>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</si>
  <si>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</si>
  <si>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</si>
  <si>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</si>
  <si>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</si>
  <si>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</si>
  <si>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</si>
  <si>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</si>
  <si>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</si>
  <si>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</si>
  <si>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</si>
  <si>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</si>
  <si>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</si>
  <si>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</si>
  <si>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</si>
  <si>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</si>
  <si>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</si>
  <si>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</si>
  <si>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</si>
  <si>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</si>
  <si>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</si>
  <si>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</si>
  <si>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</si>
  <si>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</si>
  <si>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</si>
  <si>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</si>
  <si>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</si>
  <si>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</si>
  <si>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</si>
  <si>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</si>
  <si>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</si>
  <si>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</si>
  <si>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</si>
  <si>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</si>
  <si>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</si>
  <si>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</si>
  <si>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</si>
  <si>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</si>
  <si>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</si>
  <si>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</si>
  <si>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</si>
  <si>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</si>
  <si>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</si>
  <si>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</si>
  <si>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</si>
  <si>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</si>
  <si>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</si>
  <si>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</si>
  <si>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</si>
  <si>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</si>
  <si>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</si>
  <si>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</si>
  <si>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</si>
  <si>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</si>
  <si>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</si>
  <si>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</si>
  <si>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</si>
  <si>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</si>
  <si>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</si>
  <si>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</si>
  <si>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</si>
  <si>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</si>
  <si>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</si>
  <si>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</si>
  <si>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</si>
  <si>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</si>
  <si>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</si>
  <si>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</si>
  <si>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</si>
  <si>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</si>
  <si>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</si>
  <si>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</si>
  <si>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</si>
  <si>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</si>
  <si>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</si>
  <si>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</si>
  <si>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</si>
  <si>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</si>
  <si>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</si>
  <si>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</si>
  <si>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</si>
  <si>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</si>
  <si>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</si>
  <si>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</si>
  <si>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</si>
  <si>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</si>
  <si>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</si>
  <si>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</si>
  <si>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</si>
  <si>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</si>
  <si>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</si>
  <si>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</si>
  <si>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</si>
  <si>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</si>
  <si>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</si>
  <si>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</si>
  <si>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</si>
  <si>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</si>
  <si>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</si>
  <si>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</si>
  <si>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</si>
  <si>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</si>
  <si>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</si>
  <si>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</si>
  <si>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</si>
  <si>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</si>
  <si>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</si>
  <si>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</si>
  <si>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</si>
  <si>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</si>
  <si>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</si>
  <si>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</si>
  <si>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</si>
  <si>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</si>
  <si>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</si>
  <si>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</si>
  <si>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</si>
  <si>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</si>
  <si>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</si>
  <si>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</si>
  <si>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</si>
  <si>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</si>
  <si>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</si>
  <si>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</si>
  <si>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</si>
  <si>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</si>
  <si>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</si>
  <si>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</si>
  <si>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</si>
  <si>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</si>
  <si>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</si>
  <si>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</si>
  <si>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</si>
  <si>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</si>
  <si>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</si>
  <si>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</si>
  <si>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</si>
  <si>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</si>
  <si>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</si>
  <si>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</si>
  <si>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</si>
  <si>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</si>
  <si>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</si>
  <si>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</si>
  <si>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</si>
  <si>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</si>
  <si>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</si>
  <si>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</si>
  <si>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</si>
  <si>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</si>
  <si>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</si>
  <si>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</si>
  <si>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</si>
  <si>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</si>
  <si>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</si>
  <si>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</si>
  <si>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</si>
  <si>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</si>
  <si>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</si>
  <si>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</si>
  <si>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</si>
  <si>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</si>
  <si>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</si>
  <si>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</si>
  <si>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</si>
  <si>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</si>
  <si>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</si>
  <si>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</si>
  <si>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</si>
  <si>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</si>
  <si>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</si>
  <si>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</si>
  <si>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</si>
  <si>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</si>
  <si>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</si>
  <si>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</si>
  <si>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</si>
  <si>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</si>
  <si>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</si>
  <si>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</si>
  <si>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</si>
  <si>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</si>
  <si>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</si>
  <si>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</si>
  <si>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</si>
  <si>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</si>
  <si>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</si>
  <si>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</si>
  <si>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</si>
  <si>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</si>
  <si>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</si>
  <si>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</si>
  <si>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</si>
  <si>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</si>
  <si>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</si>
  <si>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</si>
  <si>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</si>
  <si>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</si>
  <si>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</si>
  <si>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</si>
  <si>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</si>
  <si>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</si>
  <si>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</si>
  <si>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</si>
  <si>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</si>
  <si>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</si>
  <si>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</si>
  <si>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</si>
  <si>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</si>
  <si>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</si>
  <si>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</si>
  <si>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</si>
  <si>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</si>
  <si>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</si>
  <si>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</si>
  <si>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</si>
  <si>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</si>
  <si>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</si>
  <si>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</si>
  <si>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</si>
  <si>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</si>
  <si>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</si>
  <si>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</si>
  <si>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</si>
  <si>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</si>
  <si>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</si>
  <si>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</si>
  <si>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</si>
  <si>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</si>
  <si>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</si>
  <si>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</si>
  <si>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</si>
  <si>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</si>
  <si>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</si>
  <si>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</si>
  <si>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</si>
  <si>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</si>
  <si>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</si>
  <si>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</si>
  <si>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</si>
  <si>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</si>
  <si>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</si>
  <si>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</si>
  <si>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</si>
  <si>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</si>
  <si>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</si>
  <si>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</si>
  <si>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</si>
  <si>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</si>
  <si>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</si>
  <si>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</si>
  <si>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</si>
  <si>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</si>
  <si>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</si>
  <si>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</si>
  <si>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</si>
  <si>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</si>
  <si>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</si>
  <si>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</si>
  <si>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</si>
  <si>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</si>
  <si>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</si>
  <si>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</si>
  <si>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</si>
  <si>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</si>
  <si>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</si>
  <si>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</si>
  <si>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</si>
  <si>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</si>
  <si>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</si>
  <si>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</si>
  <si>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</si>
  <si>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</si>
  <si>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</si>
  <si>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</si>
  <si>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</si>
  <si>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</si>
  <si>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</si>
  <si>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</si>
  <si>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</si>
  <si>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</si>
  <si>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</si>
  <si>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</si>
  <si>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</si>
  <si>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</si>
  <si>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</si>
  <si>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</si>
  <si>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</si>
  <si>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</si>
  <si>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</si>
  <si>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</si>
  <si>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</si>
  <si>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</si>
  <si>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</si>
  <si>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</si>
  <si>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</si>
  <si>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</si>
  <si>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</si>
  <si>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</si>
  <si>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</si>
  <si>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</si>
  <si>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</si>
  <si>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</si>
  <si>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</si>
  <si>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</si>
  <si>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</si>
  <si>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</si>
  <si>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</si>
  <si>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</si>
  <si>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</si>
  <si>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</si>
  <si>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</si>
  <si>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</si>
  <si>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</si>
  <si>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</si>
  <si>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</si>
  <si>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</si>
  <si>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</si>
  <si>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</si>
  <si>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</si>
  <si>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</si>
  <si>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</si>
  <si>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</si>
  <si>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</si>
  <si>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</si>
  <si>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</si>
  <si>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</si>
  <si>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</si>
  <si>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</si>
  <si>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</si>
  <si>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</si>
  <si>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</si>
  <si>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</si>
  <si>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</si>
  <si>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</si>
  <si>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</si>
  <si>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</si>
  <si>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</si>
  <si>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</si>
  <si>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</si>
  <si>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</si>
  <si>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</si>
  <si>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</si>
  <si>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</si>
  <si>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</si>
  <si>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</si>
  <si>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</si>
  <si>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</si>
  <si>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</si>
  <si>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</si>
  <si>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</si>
  <si>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</si>
  <si>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</si>
  <si>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</si>
  <si>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</si>
  <si>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</si>
  <si>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</si>
  <si>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</si>
  <si>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</si>
  <si>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</si>
  <si>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</si>
  <si>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</si>
  <si>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</si>
  <si>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</si>
  <si>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</si>
  <si>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</si>
  <si>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</si>
  <si>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</si>
  <si>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</si>
  <si>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</si>
  <si>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</si>
  <si>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</si>
  <si>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</si>
  <si>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</si>
  <si>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</si>
  <si>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</si>
  <si>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</si>
  <si>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</si>
  <si>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</si>
  <si>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</si>
  <si>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</si>
  <si>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</si>
  <si>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</si>
  <si>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</si>
  <si>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</si>
  <si>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</si>
  <si>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</si>
  <si>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</si>
  <si>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</si>
  <si>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</si>
  <si>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</si>
  <si>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</si>
  <si>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</si>
  <si>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</si>
  <si>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</si>
  <si>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</si>
  <si>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</si>
  <si>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</si>
  <si>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</si>
  <si>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</si>
  <si>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</si>
  <si>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</si>
  <si>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</si>
  <si>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</si>
  <si>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</si>
  <si>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</si>
  <si>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</si>
  <si>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</si>
  <si>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</si>
  <si>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</si>
  <si>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</si>
  <si>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</si>
  <si>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</si>
  <si>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</si>
  <si>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</si>
  <si>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</si>
  <si>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</si>
  <si>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</si>
  <si>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</si>
  <si>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</si>
  <si>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</si>
  <si>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</si>
  <si>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</si>
  <si>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</si>
  <si>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</si>
  <si>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</si>
  <si>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</si>
  <si>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</si>
  <si>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</si>
  <si>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</si>
  <si>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</si>
  <si>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</si>
  <si>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</si>
  <si>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</si>
  <si>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</si>
  <si>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</si>
  <si>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</si>
  <si>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</si>
  <si>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</si>
  <si>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</si>
  <si>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</si>
  <si>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</si>
  <si>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</si>
  <si>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</si>
  <si>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</si>
  <si>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</si>
  <si>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</si>
  <si>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</si>
  <si>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</si>
  <si>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</si>
  <si>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</si>
  <si>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</si>
  <si>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</si>
  <si>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</si>
  <si>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</si>
  <si>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</si>
  <si>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</si>
  <si>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</si>
  <si>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</si>
  <si>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</si>
  <si>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</si>
  <si>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</si>
  <si>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</si>
  <si>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</si>
  <si>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</si>
  <si>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</si>
  <si>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</si>
  <si>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</si>
  <si>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</si>
  <si>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</si>
  <si>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</si>
  <si>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</si>
  <si>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</si>
  <si>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</si>
  <si>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</si>
  <si>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</si>
  <si>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</si>
  <si>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</si>
  <si>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</si>
  <si>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</si>
  <si>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</si>
  <si>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</si>
  <si>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</si>
  <si>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</si>
  <si>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</si>
  <si>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</si>
  <si>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</si>
  <si>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</si>
  <si>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</si>
  <si>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</si>
  <si>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</si>
  <si>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</si>
  <si>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</si>
  <si>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</si>
  <si>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</si>
  <si>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</si>
  <si>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</si>
  <si>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</si>
  <si>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</si>
  <si>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</si>
  <si>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</si>
  <si>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</si>
  <si>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</si>
  <si>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</si>
  <si>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</si>
  <si>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</si>
  <si>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</si>
  <si>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</si>
  <si>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</si>
  <si>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</si>
  <si>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</si>
  <si>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</si>
  <si>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</si>
  <si>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</si>
  <si>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</si>
  <si>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</si>
  <si>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</si>
  <si>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</si>
  <si>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</si>
  <si>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</si>
  <si>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</si>
  <si>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</si>
  <si>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</si>
  <si>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</si>
  <si>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</si>
  <si>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</si>
  <si>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</si>
  <si>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</si>
  <si>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</si>
  <si>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</si>
  <si>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</si>
  <si>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</si>
  <si>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</si>
  <si>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</si>
  <si>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</si>
  <si>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</si>
  <si>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</si>
  <si>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</si>
  <si>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</si>
  <si>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</si>
  <si>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</si>
  <si>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</si>
  <si>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</si>
  <si>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</si>
  <si>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</si>
  <si>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</si>
  <si>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</si>
  <si>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</si>
  <si>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</si>
  <si>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</si>
  <si>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</si>
  <si>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</si>
  <si>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</si>
  <si>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</si>
  <si>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</si>
  <si>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</si>
  <si>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</si>
  <si>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</si>
  <si>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</si>
  <si>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</si>
  <si>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</si>
  <si>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</si>
  <si>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</si>
  <si>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</si>
  <si>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</si>
  <si>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</si>
  <si>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</si>
  <si>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</si>
  <si>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</si>
  <si>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</si>
  <si>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</si>
  <si>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</si>
  <si>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</si>
  <si>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</si>
  <si>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</si>
  <si>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</si>
  <si>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</si>
  <si>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</si>
  <si>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</si>
  <si>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</si>
  <si>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</si>
  <si>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</si>
  <si>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</si>
  <si>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</si>
  <si>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</si>
  <si>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</si>
  <si>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</si>
  <si>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</si>
  <si>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</si>
  <si>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</si>
  <si>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</si>
  <si>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</si>
  <si>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</si>
  <si>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</si>
  <si>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</si>
  <si>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</si>
  <si>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</si>
  <si>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</si>
  <si>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</si>
  <si>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</si>
  <si>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</si>
  <si>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</si>
  <si>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</si>
  <si>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</si>
  <si>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</si>
  <si>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</si>
  <si>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</si>
  <si>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</si>
  <si>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</si>
  <si>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</si>
  <si>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</si>
  <si>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</si>
  <si>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</si>
  <si>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</si>
  <si>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</si>
  <si>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</si>
  <si>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</si>
  <si>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</si>
  <si>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</si>
  <si>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</si>
  <si>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</si>
  <si>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</si>
  <si>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</si>
  <si>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</si>
  <si>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</si>
  <si>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</si>
  <si>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</si>
  <si>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</si>
  <si>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</si>
  <si>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</si>
  <si>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</si>
  <si>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</si>
  <si>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</si>
  <si>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</si>
  <si>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</si>
  <si>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</si>
  <si>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</si>
  <si>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</si>
  <si>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</si>
  <si>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</si>
  <si>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</si>
  <si>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</si>
  <si>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</si>
  <si>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</si>
  <si>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</si>
  <si>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</si>
  <si>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</si>
  <si>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</si>
  <si>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</si>
  <si>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</si>
  <si>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</si>
  <si>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</si>
  <si>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</si>
  <si>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</si>
  <si>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</si>
  <si>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</si>
  <si>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</si>
  <si>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</si>
  <si>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</si>
  <si>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</si>
  <si>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</si>
  <si>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</si>
  <si>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</si>
  <si>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</si>
  <si>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</si>
  <si>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</si>
  <si>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</si>
  <si>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</si>
  <si>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</si>
  <si>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</si>
  <si>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</si>
  <si>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</si>
  <si>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</si>
  <si>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</si>
  <si>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</si>
  <si>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</si>
  <si>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</si>
  <si>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</si>
  <si>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</si>
  <si>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</si>
  <si>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</si>
  <si>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</si>
  <si>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</si>
  <si>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</si>
  <si>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</si>
  <si>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</si>
  <si>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</si>
  <si>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</si>
  <si>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</si>
  <si>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</si>
  <si>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</si>
  <si>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</si>
  <si>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</si>
  <si>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</si>
  <si>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</si>
  <si>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</si>
  <si>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</si>
  <si>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</si>
  <si>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</si>
  <si>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</si>
  <si>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</si>
  <si>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</si>
  <si>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</si>
  <si>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</si>
  <si>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</si>
  <si>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</si>
  <si>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</si>
  <si>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</si>
  <si>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</si>
  <si>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</si>
  <si>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</si>
  <si>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</si>
  <si>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</si>
  <si>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</si>
  <si>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</si>
  <si>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</si>
  <si>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</si>
  <si>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</si>
  <si>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</si>
  <si>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</si>
  <si>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</si>
  <si>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</si>
  <si>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</si>
  <si>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</si>
  <si>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</si>
  <si>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</si>
  <si>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</si>
  <si>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</si>
  <si>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</si>
  <si>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</si>
  <si>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</si>
  <si>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</si>
  <si>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</si>
  <si>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</si>
  <si>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</si>
  <si>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</si>
  <si>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</si>
  <si>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</si>
  <si>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</si>
  <si>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</si>
  <si>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</si>
  <si>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</si>
  <si>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</si>
  <si>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</si>
  <si>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</si>
  <si>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</si>
  <si>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</si>
  <si>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</si>
  <si>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</si>
  <si>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</si>
  <si>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</si>
  <si>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</si>
  <si>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</si>
  <si>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</si>
  <si>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</si>
  <si>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</si>
  <si>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</si>
  <si>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</si>
  <si>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</si>
  <si>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</si>
  <si>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</si>
  <si>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</si>
  <si>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</si>
  <si>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</si>
  <si>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</si>
  <si>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</si>
  <si>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</si>
  <si>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</si>
  <si>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</si>
  <si>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</si>
  <si>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</si>
  <si>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</si>
  <si>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</si>
  <si>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</si>
  <si>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</si>
  <si>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</si>
  <si>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</si>
  <si>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</si>
  <si>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</si>
  <si>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</si>
  <si>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</si>
  <si>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</si>
  <si>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</si>
  <si>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</si>
  <si>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</si>
  <si>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</si>
  <si>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</si>
  <si>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</si>
  <si>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</si>
  <si>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</si>
  <si>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</si>
  <si>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</si>
  <si>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</si>
  <si>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</si>
  <si>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</si>
  <si>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</si>
  <si>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</si>
  <si>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</si>
  <si>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</si>
  <si>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</si>
  <si>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</si>
  <si>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</si>
  <si>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</si>
  <si>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</si>
  <si>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</si>
  <si>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</si>
  <si>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</si>
  <si>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</si>
  <si>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</si>
  <si>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</si>
  <si>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</si>
  <si>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</si>
  <si>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</si>
  <si>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</si>
  <si>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</si>
  <si>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</si>
  <si>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</si>
  <si>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</si>
  <si>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</si>
  <si>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</si>
  <si>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</si>
  <si>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</si>
  <si>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</si>
  <si>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</si>
  <si>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</si>
  <si>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</si>
  <si>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</si>
  <si>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</si>
  <si>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</si>
  <si>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</si>
  <si>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</si>
  <si>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</si>
  <si>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</si>
  <si>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</si>
  <si>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</si>
  <si>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</si>
  <si>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</si>
  <si>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</si>
  <si>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</si>
  <si>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</si>
  <si>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</si>
  <si>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</si>
  <si>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</si>
  <si>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</si>
  <si>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</si>
  <si>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</si>
  <si>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</si>
  <si>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</si>
  <si>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</si>
  <si>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</si>
  <si>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</si>
  <si>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</si>
  <si>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</si>
  <si>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</si>
  <si>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</si>
  <si>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</si>
  <si>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</si>
  <si>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</si>
  <si>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</si>
  <si>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</si>
  <si>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</si>
  <si>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</si>
  <si>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</si>
  <si>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</si>
  <si>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</si>
  <si>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</si>
  <si>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</si>
  <si>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</si>
  <si>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</si>
  <si>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</si>
  <si>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</si>
  <si>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</si>
  <si>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</si>
  <si>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</si>
  <si>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</si>
  <si>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</si>
  <si>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</si>
  <si>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</si>
  <si>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</si>
  <si>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</si>
  <si>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</si>
  <si>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</si>
  <si>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</si>
  <si>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</si>
  <si>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</si>
  <si>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</si>
  <si>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</si>
  <si>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</si>
  <si>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</si>
  <si>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</si>
  <si>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</si>
  <si>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</si>
  <si>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</si>
  <si>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</si>
  <si>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</si>
  <si>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</si>
  <si>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</si>
  <si>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</si>
  <si>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</si>
  <si>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</si>
  <si>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</si>
  <si>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</si>
  <si>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</si>
  <si>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</si>
  <si>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</si>
  <si>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</si>
  <si>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</si>
  <si>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</si>
  <si>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</si>
  <si>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</si>
  <si>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</si>
  <si>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</si>
  <si>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</si>
  <si>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</si>
  <si>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</si>
  <si>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</si>
  <si>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</si>
  <si>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</si>
  <si>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</si>
  <si>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</si>
  <si>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</si>
  <si>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</si>
  <si>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</si>
  <si>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</si>
  <si>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</si>
  <si>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</si>
  <si>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</si>
  <si>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</si>
  <si>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</si>
  <si>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</si>
  <si>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</si>
  <si>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</si>
  <si>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</si>
  <si>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</si>
  <si>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</si>
  <si>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</si>
  <si>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</si>
  <si>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</si>
  <si>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</si>
  <si>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</si>
  <si>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</si>
  <si>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</si>
  <si>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</si>
  <si>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</si>
  <si>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</si>
  <si>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</si>
  <si>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</si>
  <si>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</si>
  <si>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</si>
  <si>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</si>
  <si>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</si>
  <si>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</si>
  <si>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</si>
  <si>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</si>
  <si>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</si>
  <si>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</si>
  <si>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</si>
  <si>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</si>
  <si>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</si>
  <si>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</si>
  <si>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</si>
  <si>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</si>
  <si>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</si>
  <si>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</si>
  <si>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</si>
  <si>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</si>
  <si>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</si>
  <si>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</si>
  <si>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</si>
  <si>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</si>
  <si>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</si>
  <si>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</si>
  <si>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</si>
  <si>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</si>
  <si>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</si>
  <si>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</si>
  <si>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</si>
  <si>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</si>
  <si>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</si>
  <si>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</si>
  <si>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</si>
  <si>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</si>
  <si>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</si>
  <si>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</si>
  <si>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</si>
  <si>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</si>
  <si>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</si>
  <si>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</si>
  <si>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</si>
  <si>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</si>
  <si>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</si>
  <si>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</si>
  <si>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</si>
  <si>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</si>
  <si>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</si>
  <si>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</si>
  <si>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</si>
  <si>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</si>
  <si>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</si>
  <si>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</si>
  <si>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</si>
  <si>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</si>
  <si>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</si>
  <si>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</si>
  <si>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</si>
  <si>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</si>
  <si>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</si>
  <si>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</si>
  <si>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</si>
  <si>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</si>
  <si>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</si>
  <si>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</si>
  <si>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</si>
  <si>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</si>
  <si>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</si>
  <si>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</si>
  <si>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</si>
  <si>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</si>
  <si>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</si>
  <si>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</si>
  <si>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</si>
  <si>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</si>
  <si>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</si>
  <si>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</si>
  <si>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</si>
  <si>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</si>
  <si>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</si>
  <si>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</si>
  <si>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</si>
  <si>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</si>
  <si>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</si>
  <si>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</si>
  <si>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</si>
  <si>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</si>
  <si>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</si>
  <si>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</si>
  <si>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</si>
  <si>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</si>
  <si>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</si>
  <si>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</si>
  <si>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</si>
  <si>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</si>
  <si>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</si>
  <si>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</si>
  <si>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</si>
  <si>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</si>
  <si>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</si>
  <si>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</si>
  <si>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</si>
  <si>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</si>
  <si>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</si>
  <si>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</si>
  <si>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</si>
  <si>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</si>
  <si>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</si>
  <si>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</si>
  <si>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</si>
  <si>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</si>
  <si>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</si>
  <si>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</si>
  <si>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</si>
  <si>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</si>
  <si>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</si>
  <si>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</si>
  <si>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</si>
  <si>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</si>
  <si>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</si>
  <si>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</si>
  <si>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</si>
  <si>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</si>
  <si>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</si>
  <si>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</si>
  <si>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</si>
  <si>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</si>
  <si>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</si>
  <si>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</si>
  <si>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</si>
  <si>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</si>
  <si>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</si>
  <si>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</si>
  <si>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</si>
  <si>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</si>
  <si>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</si>
  <si>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</si>
  <si>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</si>
  <si>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</si>
  <si>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</si>
  <si>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</si>
  <si>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</si>
  <si>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</si>
  <si>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</si>
  <si>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</si>
  <si>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</si>
  <si>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</si>
  <si>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</si>
  <si>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</si>
  <si>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</si>
  <si>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</si>
  <si>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</si>
  <si>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</si>
  <si>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</si>
  <si>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</si>
  <si>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</si>
  <si>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</si>
  <si>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</si>
  <si>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</si>
  <si>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</si>
  <si>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</si>
  <si>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</si>
  <si>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</si>
  <si>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</si>
  <si>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</si>
  <si>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</si>
  <si>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</si>
  <si>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</si>
  <si>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</si>
  <si>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</si>
  <si>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</si>
  <si>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</si>
  <si>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</si>
  <si>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</si>
  <si>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</si>
  <si>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</si>
  <si>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</si>
  <si>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</si>
  <si>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</si>
  <si>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</si>
  <si>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</si>
  <si>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</si>
  <si>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</si>
  <si>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</si>
  <si>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</si>
  <si>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</si>
  <si>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</si>
  <si>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</si>
  <si>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</si>
  <si>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</si>
  <si>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</si>
  <si>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</si>
  <si>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</si>
  <si>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</si>
  <si>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</si>
  <si>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</si>
  <si>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</si>
  <si>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</si>
  <si>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</si>
  <si>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</si>
  <si>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</si>
  <si>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</si>
  <si>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</si>
  <si>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</si>
  <si>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</si>
  <si>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</si>
  <si>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</si>
  <si>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</si>
  <si>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</si>
  <si>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</si>
  <si>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</si>
  <si>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</si>
  <si>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</si>
  <si>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</si>
  <si>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</si>
  <si>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</si>
  <si>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</si>
  <si>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</si>
  <si>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</si>
  <si>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</si>
  <si>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</si>
  <si>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</si>
  <si>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</si>
  <si>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</si>
  <si>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</si>
  <si>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</si>
  <si>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</si>
  <si>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</si>
  <si>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</si>
  <si>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</si>
  <si>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</si>
  <si>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</si>
  <si>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</si>
  <si>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</si>
  <si>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</si>
  <si>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</si>
  <si>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</si>
  <si>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</si>
  <si>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</si>
  <si>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</si>
  <si>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</si>
  <si>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</si>
  <si>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</si>
  <si>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</si>
  <si>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</si>
  <si>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</si>
  <si>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</si>
  <si>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</si>
  <si>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</si>
  <si>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</si>
  <si>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</si>
  <si>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</si>
  <si>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</si>
  <si>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</si>
  <si>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</si>
  <si>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</si>
  <si>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</si>
  <si>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</si>
  <si>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</si>
  <si>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</si>
  <si>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</si>
  <si>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</si>
  <si>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</si>
  <si>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</si>
  <si>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</si>
  <si>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</si>
  <si>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</si>
  <si>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</si>
  <si>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</si>
  <si>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</si>
  <si>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</si>
  <si>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</si>
  <si>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</si>
  <si>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</si>
  <si>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</si>
  <si>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</si>
  <si>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</si>
  <si>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</si>
  <si>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</si>
  <si>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</si>
  <si>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</si>
  <si>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</si>
  <si>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</si>
  <si>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</si>
  <si>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</si>
  <si>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</si>
  <si>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</si>
  <si>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</si>
  <si>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</si>
  <si>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</si>
  <si>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</si>
  <si>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</si>
  <si>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</si>
  <si>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</si>
  <si>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</si>
  <si>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</si>
  <si>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</si>
  <si>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</si>
  <si>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</si>
  <si>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</si>
  <si>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</si>
  <si>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</si>
  <si>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</si>
  <si>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</si>
  <si>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</si>
  <si>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</si>
  <si>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</si>
  <si>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</si>
  <si>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</si>
  <si>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</si>
  <si>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</si>
  <si>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</si>
  <si>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</si>
  <si>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</si>
  <si>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</si>
  <si>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</si>
  <si>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</si>
  <si>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</si>
  <si>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</si>
  <si>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</si>
  <si>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</si>
  <si>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</si>
  <si>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</si>
  <si>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</si>
  <si>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</si>
  <si>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</si>
  <si>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</si>
  <si>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</si>
  <si>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</si>
  <si>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</si>
  <si>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</si>
  <si>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</si>
  <si>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</si>
  <si>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</si>
  <si>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</si>
  <si>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</si>
  <si>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</si>
  <si>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</si>
  <si>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</si>
  <si>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</si>
  <si>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</si>
  <si>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</si>
  <si>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</si>
  <si>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</si>
  <si>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</si>
  <si>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</si>
  <si>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</si>
  <si>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</si>
  <si>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</si>
  <si>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</si>
  <si>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</si>
  <si>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</si>
  <si>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</si>
  <si>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</si>
  <si>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</si>
  <si>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</si>
  <si>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</si>
  <si>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</si>
  <si>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</si>
  <si>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</si>
  <si>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</si>
  <si>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</si>
  <si>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</si>
  <si>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</si>
  <si>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</si>
  <si>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</si>
  <si>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</si>
  <si>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</si>
  <si>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</si>
  <si>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</si>
  <si>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</si>
  <si>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</si>
  <si>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</si>
  <si>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</si>
  <si>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</si>
  <si>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</si>
  <si>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</si>
  <si>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</si>
  <si>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</si>
  <si>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</si>
  <si>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</si>
  <si>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</si>
  <si>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</si>
  <si>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</si>
  <si>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</si>
  <si>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</si>
  <si>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</si>
  <si>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</si>
  <si>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</si>
  <si>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</si>
  <si>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</si>
  <si>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</si>
  <si>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</si>
  <si>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</si>
  <si>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</si>
  <si>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</si>
  <si>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</si>
  <si>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</si>
  <si>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</si>
  <si>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</si>
  <si>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</si>
  <si>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</si>
  <si>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</si>
  <si>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</si>
  <si>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</si>
  <si>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</si>
  <si>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</si>
  <si>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</si>
  <si>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</si>
  <si>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</si>
  <si>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</si>
  <si>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</si>
  <si>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</si>
  <si>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</si>
  <si>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</si>
  <si>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</si>
  <si>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</si>
  <si>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</si>
  <si>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</si>
  <si>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</si>
  <si>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</si>
  <si>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</si>
  <si>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</si>
  <si>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</si>
  <si>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</si>
  <si>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</si>
  <si>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</si>
  <si>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</si>
  <si>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</si>
  <si>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</si>
  <si>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</si>
  <si>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</si>
  <si>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</si>
  <si>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</si>
  <si>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</si>
  <si>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</si>
  <si>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</si>
  <si>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</si>
  <si>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</si>
  <si>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</si>
  <si>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</si>
  <si>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</si>
  <si>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</si>
  <si>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</si>
  <si>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</si>
  <si>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</si>
  <si>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</si>
  <si>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</si>
  <si>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</si>
  <si>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</si>
  <si>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</si>
  <si>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</si>
  <si>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</si>
  <si>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</si>
  <si>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</si>
  <si>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</si>
  <si>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</si>
  <si>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</si>
  <si>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</si>
  <si>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</si>
  <si>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</si>
  <si>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</si>
  <si>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</si>
  <si>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</si>
  <si>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</si>
  <si>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</si>
  <si>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</si>
  <si>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</si>
  <si>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</si>
  <si>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</si>
  <si>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</si>
  <si>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</si>
  <si>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</si>
  <si>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</si>
  <si>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</si>
  <si>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</si>
  <si>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</si>
  <si>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</si>
  <si>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</si>
  <si>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</si>
  <si>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</si>
  <si>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</si>
  <si>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</si>
  <si>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</si>
  <si>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</si>
  <si>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</si>
  <si>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</si>
  <si>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</si>
  <si>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</si>
  <si>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</si>
  <si>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</si>
  <si>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</si>
  <si>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</si>
  <si>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</si>
  <si>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</si>
  <si>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</si>
  <si>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</si>
  <si>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</si>
  <si>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</si>
  <si>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</si>
  <si>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</si>
  <si>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</si>
  <si>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</si>
  <si>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</si>
  <si>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</si>
  <si>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</si>
  <si>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</si>
  <si>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</si>
  <si>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</si>
  <si>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</si>
  <si>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</si>
  <si>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</si>
  <si>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</si>
  <si>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</si>
  <si>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</si>
  <si>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</si>
  <si>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</si>
  <si>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</si>
  <si>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</si>
  <si>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</si>
  <si>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</si>
  <si>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</si>
  <si>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</si>
  <si>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</si>
  <si>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</si>
  <si>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</si>
  <si>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</si>
  <si>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</si>
  <si>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</si>
  <si>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</si>
  <si>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</si>
  <si>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</si>
  <si>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</si>
  <si>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</si>
  <si>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</si>
  <si>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</si>
  <si>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</si>
  <si>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</si>
  <si>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</si>
  <si>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</si>
  <si>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</si>
  <si>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</si>
  <si>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</si>
  <si>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</si>
  <si>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</si>
  <si>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</si>
  <si>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</si>
  <si>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</si>
  <si>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</si>
  <si>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</si>
  <si>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</si>
  <si>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</si>
  <si>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</si>
  <si>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</si>
  <si>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</si>
  <si>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</si>
  <si>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</si>
  <si>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</si>
  <si>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</si>
  <si>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</si>
  <si>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</si>
  <si>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</si>
  <si>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</si>
  <si>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</si>
  <si>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</si>
  <si>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</si>
  <si>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</si>
  <si>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</si>
  <si>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</si>
  <si>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</si>
  <si>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</si>
  <si>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</si>
  <si>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</si>
  <si>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</si>
  <si>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</si>
  <si>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</si>
  <si>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</si>
  <si>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</si>
  <si>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</si>
  <si>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</si>
  <si>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</si>
  <si>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</si>
  <si>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</si>
  <si>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</si>
  <si>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</si>
  <si>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</si>
  <si>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</si>
  <si>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</si>
  <si>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</si>
  <si>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</si>
  <si>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</si>
  <si>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</si>
  <si>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</si>
  <si>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</si>
  <si>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</si>
  <si>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</si>
  <si>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</si>
  <si>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</si>
  <si>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</si>
  <si>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</si>
  <si>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</si>
  <si>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</si>
  <si>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</si>
  <si>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</si>
  <si>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</si>
  <si>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</si>
  <si>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</si>
  <si>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</si>
  <si>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</si>
  <si>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</si>
  <si>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</si>
  <si>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</si>
  <si>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</si>
  <si>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</si>
  <si>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</si>
  <si>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</si>
  <si>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</si>
  <si>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</si>
  <si>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</si>
  <si>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</si>
  <si>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</si>
  <si>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</si>
  <si>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</si>
  <si>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</si>
  <si>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</si>
  <si>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</si>
  <si>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</si>
  <si>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</si>
  <si>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</si>
  <si>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</si>
  <si>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</si>
  <si>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</si>
  <si>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</si>
  <si>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</si>
  <si>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</si>
  <si>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</si>
  <si>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</si>
  <si>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</si>
  <si>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</si>
  <si>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</si>
  <si>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</si>
  <si>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</si>
  <si>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</si>
  <si>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</si>
  <si>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</si>
  <si>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</si>
  <si>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</si>
  <si>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</si>
  <si>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</si>
  <si>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</si>
  <si>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</si>
  <si>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</si>
  <si>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</si>
  <si>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</si>
  <si>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</si>
  <si>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</si>
  <si>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</si>
  <si>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</si>
  <si>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</si>
  <si>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</si>
  <si>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</si>
  <si>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</si>
  <si>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</si>
  <si>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</si>
  <si>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</si>
  <si>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</si>
  <si>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</si>
  <si>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</si>
  <si>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</si>
  <si>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</si>
  <si>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</si>
  <si>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</si>
  <si>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</si>
  <si>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</si>
  <si>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</si>
  <si>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</si>
  <si>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</si>
  <si>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</si>
  <si>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</si>
  <si>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</si>
  <si>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</si>
  <si>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</si>
  <si>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</si>
  <si>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</si>
  <si>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</si>
  <si>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</si>
  <si>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</si>
  <si>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</si>
  <si>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</si>
  <si>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</si>
  <si>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</si>
  <si>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</si>
  <si>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</si>
  <si>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</si>
  <si>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</si>
  <si>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</si>
  <si>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</si>
  <si>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</si>
  <si>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</si>
  <si>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</si>
  <si>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</si>
  <si>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</si>
  <si>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</si>
  <si>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</si>
  <si>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</si>
  <si>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</si>
  <si>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</si>
  <si>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</si>
  <si>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</si>
  <si>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</si>
  <si>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</si>
  <si>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</si>
  <si>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</si>
  <si>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</si>
  <si>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</si>
  <si>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</si>
  <si>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</si>
  <si>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</si>
  <si>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</si>
  <si>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</si>
  <si>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</si>
  <si>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</si>
  <si>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</si>
  <si>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</si>
  <si>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</si>
  <si>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</si>
  <si>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</si>
  <si>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</si>
  <si>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</si>
  <si>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</si>
  <si>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</si>
  <si>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</si>
  <si>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</si>
  <si>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</si>
  <si>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</si>
  <si>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</si>
  <si>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</si>
  <si>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</si>
  <si>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</si>
  <si>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</si>
  <si>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</si>
  <si>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</si>
  <si>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</si>
  <si>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</si>
  <si>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</si>
  <si>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</si>
  <si>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</si>
  <si>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</si>
  <si>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</si>
  <si>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</si>
  <si>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</si>
  <si>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</si>
  <si>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</si>
  <si>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</si>
  <si>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</si>
  <si>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</si>
  <si>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</si>
  <si>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</si>
  <si>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</si>
  <si>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</si>
  <si>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</si>
  <si>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</si>
  <si>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</si>
  <si>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</si>
  <si>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</si>
  <si>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</si>
  <si>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</si>
  <si>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</si>
  <si>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</si>
  <si>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</si>
  <si>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</si>
  <si>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</si>
  <si>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</si>
  <si>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</si>
  <si>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</si>
  <si>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</si>
  <si>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</si>
  <si>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</si>
  <si>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</si>
  <si>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</si>
  <si>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</si>
  <si>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</si>
  <si>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</si>
  <si>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</si>
  <si>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</si>
  <si>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</si>
  <si>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</si>
  <si>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</si>
  <si>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</si>
  <si>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</si>
  <si>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</si>
  <si>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</si>
  <si>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</si>
  <si>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</si>
  <si>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</si>
  <si>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</si>
  <si>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</si>
  <si>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</si>
  <si>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</si>
  <si>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</si>
  <si>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</si>
  <si>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</si>
  <si>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</si>
  <si>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</si>
  <si>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</si>
  <si>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</si>
  <si>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</si>
  <si>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</si>
  <si>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</si>
  <si>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</si>
  <si>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</si>
  <si>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</si>
  <si>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</si>
  <si>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</si>
  <si>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</si>
  <si>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</si>
  <si>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</si>
  <si>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</si>
  <si>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</si>
  <si>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</si>
  <si>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</si>
  <si>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</si>
  <si>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</si>
  <si>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</si>
  <si>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</si>
  <si>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</si>
  <si>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</si>
  <si>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</si>
  <si>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</si>
  <si>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</si>
  <si>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</si>
  <si>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</si>
  <si>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</si>
  <si>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</si>
  <si>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</si>
  <si>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</si>
  <si>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</si>
  <si>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</si>
  <si>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</si>
  <si>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</si>
  <si>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</si>
  <si>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</si>
  <si>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</si>
  <si>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</si>
  <si>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</si>
  <si>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</si>
  <si>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</si>
  <si>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</si>
  <si>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</si>
  <si>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</si>
  <si>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</si>
  <si>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</si>
  <si>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</si>
  <si>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</si>
  <si>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</si>
  <si>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</si>
  <si>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</si>
  <si>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</si>
  <si>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</si>
  <si>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</si>
  <si>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</si>
  <si>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</si>
  <si>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</si>
  <si>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</si>
  <si>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</si>
  <si>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</si>
  <si>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</si>
  <si>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</si>
  <si>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</si>
  <si>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</si>
  <si>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</si>
  <si>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</si>
  <si>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</si>
  <si>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</si>
  <si>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</si>
  <si>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</si>
  <si>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</si>
  <si>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</si>
  <si>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</si>
  <si>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</si>
  <si>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</si>
  <si>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</si>
  <si>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</si>
  <si>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</si>
  <si>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</si>
  <si>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</si>
  <si>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</si>
  <si>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</si>
  <si>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</si>
  <si>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</si>
  <si>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</si>
  <si>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</si>
  <si>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</si>
  <si>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</si>
  <si>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</si>
  <si>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</si>
  <si>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</si>
  <si>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</si>
  <si>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</si>
  <si>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</si>
  <si>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</si>
  <si>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</si>
  <si>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</si>
  <si>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</si>
  <si>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</si>
  <si>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</si>
  <si>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</si>
  <si>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</si>
  <si>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</si>
  <si>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</si>
  <si>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</si>
  <si>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</si>
  <si>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</si>
  <si>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</si>
  <si>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</si>
  <si>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</si>
  <si>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</si>
  <si>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</si>
  <si>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</si>
  <si>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</si>
  <si>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</si>
  <si>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</si>
  <si>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</si>
  <si>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</si>
  <si>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</si>
  <si>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</si>
  <si>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</si>
  <si>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</si>
  <si>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</si>
  <si>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</si>
  <si>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</si>
  <si>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</si>
  <si>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</si>
  <si>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</si>
  <si>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</si>
  <si>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</si>
  <si>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</si>
  <si>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</si>
  <si>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</si>
  <si>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</si>
  <si>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</si>
  <si>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</si>
  <si>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</si>
  <si>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</si>
  <si>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</si>
  <si>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</si>
  <si>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</si>
  <si>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</si>
  <si>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</si>
  <si>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</si>
  <si>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</si>
  <si>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</si>
  <si>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</si>
  <si>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</si>
  <si>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</si>
  <si>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</si>
  <si>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</si>
  <si>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</si>
  <si>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</si>
  <si>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</si>
  <si>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</si>
  <si>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</si>
  <si>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</si>
  <si>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</si>
  <si>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</si>
  <si>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</si>
  <si>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</si>
  <si>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</si>
  <si>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</si>
  <si>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</si>
  <si>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</si>
  <si>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</si>
  <si>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</si>
  <si>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</si>
  <si>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</si>
  <si>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</si>
  <si>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</si>
  <si>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</si>
  <si>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</si>
  <si>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</si>
  <si>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</si>
  <si>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</si>
  <si>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</si>
  <si>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</si>
  <si>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</si>
  <si>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</si>
  <si>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</si>
  <si>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</si>
  <si>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</si>
  <si>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</si>
  <si>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</si>
  <si>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</si>
  <si>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</si>
  <si>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</si>
  <si>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</si>
  <si>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</si>
  <si>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</si>
  <si>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</si>
  <si>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</si>
  <si>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</si>
  <si>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</si>
  <si>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</si>
  <si>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</si>
  <si>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</si>
  <si>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</si>
  <si>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</si>
  <si>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</si>
  <si>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</si>
  <si>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</si>
  <si>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</si>
  <si>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</si>
  <si>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</si>
  <si>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</si>
  <si>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</si>
  <si>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</si>
  <si>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</si>
  <si>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</si>
  <si>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</si>
  <si>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</si>
  <si>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</si>
  <si>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</si>
  <si>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</si>
  <si>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</si>
  <si>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</si>
  <si>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</si>
  <si>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</si>
  <si>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</si>
  <si>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</si>
  <si>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</si>
  <si>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</si>
  <si>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</si>
  <si>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</si>
  <si>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</si>
  <si>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</si>
  <si>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</si>
  <si>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</si>
  <si>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</si>
  <si>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</si>
  <si>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</si>
  <si>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</si>
  <si>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</si>
  <si>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</si>
  <si>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</si>
  <si>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</si>
  <si>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</si>
  <si>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</si>
  <si>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</si>
  <si>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</si>
  <si>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</si>
  <si>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</si>
  <si>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</si>
  <si>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</si>
  <si>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</si>
  <si>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</si>
  <si>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</si>
  <si>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</si>
  <si>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</si>
  <si>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</si>
  <si>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</si>
  <si>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</si>
  <si>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</si>
  <si>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</si>
  <si>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</si>
  <si>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</si>
  <si>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</si>
  <si>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</si>
  <si>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</si>
  <si>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</si>
  <si>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</si>
  <si>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</si>
  <si>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</si>
  <si>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</si>
  <si>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</si>
  <si>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</si>
  <si>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</si>
  <si>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</si>
  <si>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</si>
  <si>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</si>
  <si>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</si>
  <si>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</si>
  <si>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</si>
  <si>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</si>
  <si>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</si>
  <si>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</si>
  <si>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</si>
  <si>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</si>
  <si>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</si>
  <si>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</si>
  <si>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</si>
  <si>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</si>
  <si>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</si>
  <si>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</si>
  <si>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</si>
  <si>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</si>
  <si>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</si>
  <si>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</si>
  <si>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</si>
  <si>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</si>
  <si>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</si>
  <si>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</si>
  <si>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</si>
  <si>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</si>
  <si>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</si>
  <si>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</si>
  <si>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</si>
  <si>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</si>
  <si>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</si>
  <si>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</si>
  <si>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</si>
  <si>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</si>
  <si>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</si>
  <si>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</si>
  <si>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</si>
  <si>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</si>
  <si>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</si>
  <si>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</si>
  <si>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</si>
  <si>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</si>
  <si>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</si>
  <si>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</si>
  <si>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</si>
  <si>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</si>
  <si>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</si>
  <si>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</si>
  <si>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</si>
  <si>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</si>
  <si>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</si>
  <si>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</si>
  <si>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</si>
  <si>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</si>
  <si>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</si>
  <si>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</si>
  <si>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</si>
  <si>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</si>
  <si>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</si>
  <si>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</si>
  <si>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</si>
  <si>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</si>
  <si>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</si>
  <si>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</si>
  <si>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</si>
  <si>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</si>
  <si>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</si>
  <si>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</si>
  <si>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</si>
  <si>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</si>
  <si>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</si>
  <si>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</si>
  <si>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</si>
  <si>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</si>
  <si>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</si>
  <si>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</si>
  <si>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</si>
  <si>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</si>
  <si>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</si>
  <si>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</si>
  <si>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</si>
  <si>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</si>
  <si>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</si>
  <si>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</si>
  <si>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</si>
  <si>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</si>
  <si>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</si>
  <si>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</si>
  <si>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</si>
  <si>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</si>
  <si>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</si>
  <si>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</si>
  <si>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</si>
  <si>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</si>
  <si>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</si>
  <si>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</si>
  <si>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</si>
  <si>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</si>
  <si>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</si>
  <si>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</si>
  <si>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</si>
  <si>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</si>
  <si>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</si>
  <si>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</si>
  <si>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</si>
  <si>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</si>
  <si>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</si>
  <si>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</si>
  <si>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</si>
  <si>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</si>
  <si>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</si>
  <si>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</si>
  <si>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</si>
  <si>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</si>
  <si>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</si>
  <si>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</si>
  <si>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</si>
  <si>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</si>
  <si>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</si>
  <si>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</si>
  <si>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</si>
  <si>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</si>
  <si>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</si>
  <si>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</si>
  <si>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</si>
  <si>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</si>
  <si>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</si>
  <si>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</si>
  <si>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</si>
  <si>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</si>
  <si>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</si>
  <si>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</si>
  <si>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</si>
  <si>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</si>
  <si>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</si>
  <si>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</si>
  <si>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</si>
  <si>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</si>
  <si>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</si>
  <si>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</si>
  <si>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</si>
  <si>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</si>
  <si>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</si>
  <si>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</si>
  <si>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</si>
  <si>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</si>
  <si>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</si>
  <si>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</si>
  <si>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</si>
  <si>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</si>
  <si>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</si>
  <si>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</si>
  <si>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</si>
  <si>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</si>
  <si>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</si>
  <si>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</si>
  <si>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</si>
  <si>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</si>
  <si>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</si>
  <si>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</si>
  <si>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</si>
  <si>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</si>
  <si>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</si>
  <si>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</si>
  <si>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</si>
  <si>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</si>
  <si>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</si>
  <si>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</si>
  <si>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</si>
  <si>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</si>
  <si>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</si>
  <si>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</si>
  <si>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</si>
  <si>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</si>
  <si>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</si>
  <si>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</si>
  <si>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</si>
  <si>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</si>
  <si>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</si>
  <si>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</si>
  <si>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</si>
  <si>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</si>
  <si>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</si>
  <si>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</si>
  <si>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</si>
  <si>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</si>
  <si>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</si>
  <si>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</si>
  <si>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</si>
  <si>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</si>
  <si>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</si>
  <si>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</si>
  <si>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</si>
  <si>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</si>
  <si>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</si>
  <si>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</si>
  <si>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</si>
  <si>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</si>
  <si>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</si>
  <si>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</si>
  <si>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</si>
  <si>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</si>
  <si>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</si>
  <si>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</si>
  <si>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</si>
  <si>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</si>
  <si>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</si>
  <si>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</si>
  <si>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</si>
  <si>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</si>
  <si>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</si>
  <si>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</si>
  <si>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</si>
  <si>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</si>
  <si>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</si>
  <si>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</si>
  <si>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</si>
  <si>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</si>
  <si>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</si>
  <si>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</si>
  <si>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</si>
  <si>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</si>
  <si>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</si>
  <si>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</si>
  <si>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</si>
  <si>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</si>
  <si>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</si>
  <si>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</si>
  <si>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</si>
  <si>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</si>
  <si>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</si>
  <si>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</si>
  <si>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</si>
  <si>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</si>
  <si>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</si>
  <si>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</si>
  <si>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</si>
  <si>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</si>
  <si>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</si>
  <si>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</si>
  <si>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</si>
  <si>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</si>
  <si>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</si>
  <si>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</si>
  <si>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</si>
  <si>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</si>
  <si>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</si>
  <si>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</si>
  <si>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</si>
  <si>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</si>
  <si>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</si>
  <si>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</si>
  <si>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</si>
  <si>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</si>
  <si>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</si>
  <si>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</si>
  <si>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</si>
  <si>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</si>
  <si>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</si>
  <si>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</si>
  <si>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</si>
  <si>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</si>
  <si>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</si>
  <si>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</si>
  <si>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</si>
  <si>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</si>
  <si>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</si>
  <si>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</si>
  <si>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</si>
  <si>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</si>
  <si>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</si>
  <si>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</si>
  <si>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</si>
  <si>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</si>
  <si>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</si>
  <si>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</si>
  <si>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</si>
  <si>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</si>
  <si>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</si>
  <si>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</si>
  <si>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</si>
  <si>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</si>
  <si>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</si>
  <si>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</si>
  <si>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</si>
  <si>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</si>
  <si>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</si>
  <si>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</si>
  <si>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</si>
  <si>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</si>
  <si>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</si>
  <si>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</si>
  <si>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</si>
  <si>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</si>
  <si>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</si>
  <si>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</si>
  <si>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</si>
  <si>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</si>
  <si>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</si>
  <si>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</si>
  <si>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</si>
  <si>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</si>
  <si>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</si>
  <si>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</si>
  <si>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</si>
  <si>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</si>
  <si>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</si>
  <si>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</si>
  <si>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</si>
  <si>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</si>
  <si>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</si>
  <si>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</si>
  <si>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</si>
  <si>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</si>
  <si>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</si>
  <si>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</si>
  <si>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</si>
  <si>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</si>
  <si>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</si>
  <si>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</si>
  <si>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</si>
  <si>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</si>
  <si>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</si>
  <si>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</si>
  <si>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</si>
  <si>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</si>
  <si>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</si>
  <si>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</si>
  <si>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</si>
  <si>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</si>
  <si>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</si>
  <si>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</si>
  <si>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</si>
  <si>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</si>
  <si>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</si>
  <si>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</si>
  <si>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</si>
  <si>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</si>
  <si>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</si>
  <si>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</si>
  <si>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</si>
  <si>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</si>
  <si>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</si>
  <si>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</si>
  <si>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</si>
  <si>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</si>
  <si>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</si>
  <si>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</si>
  <si>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</si>
  <si>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</si>
  <si>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</si>
  <si>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</si>
  <si>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</si>
  <si>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</si>
  <si>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</si>
  <si>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</si>
  <si>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</si>
  <si>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</si>
  <si>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</si>
  <si>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</si>
  <si>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</si>
  <si>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</si>
  <si>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</si>
  <si>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</si>
  <si>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</si>
  <si>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</si>
  <si>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</si>
  <si>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</si>
  <si>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</si>
  <si>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</si>
  <si>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</si>
  <si>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</si>
  <si>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</si>
  <si>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</si>
  <si>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</si>
  <si>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</si>
  <si>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</si>
  <si>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</si>
  <si>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</si>
  <si>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</si>
  <si>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</si>
  <si>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</si>
  <si>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</si>
  <si>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</si>
  <si>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</si>
  <si>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</si>
  <si>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</si>
  <si>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</si>
  <si>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</si>
  <si>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</si>
  <si>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</si>
  <si>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</si>
  <si>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</si>
  <si>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</si>
  <si>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</si>
  <si>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</si>
  <si>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</si>
  <si>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</si>
  <si>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</si>
  <si>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</si>
  <si>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</si>
  <si>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</si>
  <si>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</si>
  <si>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</si>
  <si>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</si>
  <si>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</si>
  <si>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</si>
  <si>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</si>
  <si>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</si>
  <si>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</si>
  <si>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</si>
  <si>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</si>
  <si>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</si>
  <si>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</si>
  <si>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</si>
  <si>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</si>
  <si>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</si>
  <si>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</si>
  <si>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</si>
  <si>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</si>
  <si>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</si>
  <si>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</si>
  <si>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</si>
  <si>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</si>
  <si>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</si>
  <si>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</si>
  <si>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</si>
  <si>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</si>
  <si>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</si>
  <si>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</si>
  <si>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</si>
  <si>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</si>
  <si>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</si>
  <si>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</si>
  <si>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</si>
  <si>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</si>
  <si>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</si>
  <si>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</si>
  <si>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</si>
  <si>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</si>
  <si>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</si>
  <si>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</si>
  <si>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</si>
  <si>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</si>
  <si>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</si>
  <si>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</si>
  <si>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</si>
  <si>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</si>
  <si>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</si>
  <si>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</si>
  <si>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</si>
  <si>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</si>
  <si>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</si>
  <si>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</si>
  <si>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</si>
  <si>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</si>
  <si>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</si>
  <si>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</si>
  <si>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</si>
  <si>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</si>
  <si>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</si>
  <si>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</si>
  <si>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</si>
  <si>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</si>
  <si>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</si>
  <si>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</si>
  <si>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</si>
  <si>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</si>
  <si>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</si>
  <si>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</si>
  <si>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</si>
  <si>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</si>
  <si>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</si>
  <si>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</si>
  <si>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</si>
  <si>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</si>
  <si>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</si>
  <si>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</si>
  <si>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</si>
  <si>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</si>
  <si>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</si>
  <si>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</si>
  <si>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</si>
  <si>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</si>
  <si>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</si>
  <si>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</si>
  <si>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</si>
  <si>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</si>
  <si>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</si>
  <si>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</si>
  <si>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</si>
  <si>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</si>
  <si>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</si>
  <si>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</si>
  <si>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</si>
  <si>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</si>
  <si>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</si>
  <si>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</si>
  <si>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</si>
  <si>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</si>
  <si>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</si>
  <si>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</si>
  <si>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</si>
  <si>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</si>
  <si>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</si>
  <si>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</si>
  <si>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</si>
  <si>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</si>
  <si>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</si>
  <si>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</si>
  <si>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</si>
  <si>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</si>
  <si>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</si>
  <si>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</si>
  <si>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</si>
  <si>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</si>
  <si>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</si>
  <si>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</si>
  <si>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</si>
  <si>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</si>
  <si>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</si>
  <si>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</si>
  <si>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</si>
  <si>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</si>
  <si>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</si>
  <si>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</si>
  <si>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</si>
  <si>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</si>
  <si>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</si>
  <si>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</si>
  <si>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</si>
  <si>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</si>
  <si>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</si>
  <si>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</si>
  <si>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</si>
  <si>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</si>
  <si>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</si>
  <si>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</si>
  <si>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</si>
  <si>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</si>
  <si>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</si>
  <si>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</si>
  <si>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</si>
  <si>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</si>
  <si>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</si>
  <si>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</si>
  <si>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</si>
  <si>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</si>
  <si>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</si>
  <si>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</si>
  <si>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</si>
  <si>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</si>
  <si>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</si>
  <si>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</si>
  <si>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</si>
  <si>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</si>
  <si>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</si>
  <si>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</si>
  <si>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</si>
  <si>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</si>
  <si>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</si>
  <si>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</si>
  <si>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</si>
  <si>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</si>
  <si>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</si>
  <si>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</si>
  <si>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</si>
  <si>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</si>
  <si>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</si>
  <si>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</si>
  <si>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</si>
  <si>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</si>
  <si>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</si>
  <si>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</si>
  <si>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</si>
  <si>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</si>
  <si>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</si>
  <si>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</si>
  <si>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</si>
  <si>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</si>
  <si>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</si>
  <si>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</si>
  <si>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</si>
  <si>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</si>
  <si>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</si>
  <si>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</si>
  <si>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</si>
  <si>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</si>
  <si>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</si>
  <si>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</si>
  <si>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</si>
  <si>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</si>
  <si>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</si>
  <si>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</si>
  <si>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</si>
  <si>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</si>
  <si>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</si>
  <si>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</si>
  <si>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</si>
  <si>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</si>
  <si>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</si>
  <si>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</si>
  <si>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</si>
  <si>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</si>
  <si>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</si>
  <si>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</si>
  <si>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</si>
  <si>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</si>
  <si>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</si>
  <si>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</si>
  <si>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</si>
  <si>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</si>
  <si>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</si>
  <si>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</si>
  <si>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</si>
  <si>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</si>
  <si>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</si>
  <si>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</si>
  <si>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</si>
  <si>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</si>
  <si>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</si>
  <si>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</si>
  <si>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</si>
  <si>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</si>
  <si>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</si>
  <si>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</si>
  <si>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</si>
  <si>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</si>
  <si>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</si>
  <si>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</si>
  <si>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</si>
  <si>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</si>
  <si>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</si>
  <si>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</si>
  <si>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</si>
  <si>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</si>
  <si>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</si>
  <si>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</si>
  <si>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</si>
  <si>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</si>
  <si>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</si>
  <si>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</si>
  <si>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</si>
  <si>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</si>
  <si>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</si>
  <si>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</si>
  <si>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</si>
  <si>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</si>
  <si>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</si>
  <si>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</si>
  <si>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</si>
  <si>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</si>
  <si>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</si>
  <si>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</si>
  <si>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</si>
  <si>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</si>
  <si>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</si>
  <si>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</si>
  <si>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</si>
  <si>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</si>
  <si>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</si>
  <si>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</si>
  <si>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</si>
  <si>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</si>
  <si>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</si>
  <si>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</si>
  <si>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</si>
  <si>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</si>
  <si>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</si>
  <si>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</si>
  <si>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</si>
  <si>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</si>
  <si>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</si>
  <si>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</si>
  <si>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</si>
  <si>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</si>
  <si>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</si>
  <si>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</si>
  <si>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</si>
  <si>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</si>
  <si>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</si>
  <si>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</si>
  <si>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</si>
  <si>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</si>
  <si>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</si>
  <si>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</si>
  <si>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</si>
  <si>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</si>
  <si>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</si>
  <si>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</si>
  <si>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</si>
  <si>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</si>
  <si>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</si>
  <si>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</si>
  <si>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</si>
  <si>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</si>
  <si>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</si>
  <si>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</si>
  <si>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</si>
  <si>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</si>
  <si>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</si>
  <si>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</si>
  <si>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</si>
  <si>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</si>
  <si>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</si>
  <si>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</si>
  <si>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</si>
  <si>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</si>
  <si>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</si>
  <si>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</si>
  <si>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</si>
  <si>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</si>
  <si>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</si>
  <si>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</si>
  <si>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</si>
  <si>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</si>
  <si>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</si>
  <si>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</si>
  <si>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</si>
  <si>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</si>
  <si>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</si>
  <si>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</si>
  <si>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</si>
  <si>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</si>
  <si>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</si>
  <si>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</si>
  <si>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</si>
  <si>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</si>
  <si>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</si>
  <si>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</si>
  <si>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</si>
  <si>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</si>
  <si>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</si>
  <si>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</si>
  <si>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</si>
  <si>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</si>
  <si>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</si>
  <si>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</si>
  <si>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</si>
  <si>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</si>
  <si>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</si>
  <si>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</si>
  <si>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</si>
  <si>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</si>
  <si>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</si>
  <si>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</si>
  <si>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</si>
  <si>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</si>
  <si>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</si>
  <si>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</si>
  <si>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</si>
  <si>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</si>
  <si>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</si>
  <si>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</si>
  <si>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</si>
  <si>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</si>
  <si>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</si>
  <si>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</si>
  <si>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</si>
  <si>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</si>
  <si>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</si>
  <si>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</si>
  <si>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</si>
  <si>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</si>
  <si>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</si>
  <si>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</si>
  <si>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</si>
  <si>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</si>
  <si>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</si>
  <si>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</si>
  <si>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</si>
  <si>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</si>
  <si>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</si>
  <si>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</si>
  <si>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</si>
  <si>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</si>
  <si>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</si>
  <si>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</si>
  <si>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</si>
  <si>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</si>
  <si>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</si>
  <si>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</si>
  <si>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</si>
  <si>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</si>
  <si>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</si>
  <si>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</si>
  <si>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</si>
  <si>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</si>
  <si>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</si>
  <si>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</si>
  <si>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</si>
  <si>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</si>
  <si>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</si>
  <si>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</si>
  <si>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</si>
  <si>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</si>
  <si>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</si>
  <si>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</si>
  <si>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</si>
  <si>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</si>
  <si>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</si>
  <si>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</si>
  <si>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</si>
  <si>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</si>
  <si>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</si>
  <si>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</si>
  <si>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</si>
  <si>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</si>
  <si>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</si>
  <si>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</si>
  <si>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</si>
  <si>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</si>
  <si>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</si>
  <si>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</si>
  <si>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</si>
  <si>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</si>
  <si>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</si>
  <si>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</si>
  <si>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</si>
  <si>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</si>
  <si>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</si>
  <si>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</si>
  <si>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</si>
  <si>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</si>
  <si>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</si>
  <si>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</si>
  <si>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</si>
  <si>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</si>
  <si>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</si>
  <si>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</si>
  <si>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</si>
  <si>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</si>
  <si>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</si>
  <si>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</si>
  <si>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</si>
  <si>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</si>
  <si>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</si>
  <si>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</si>
  <si>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</si>
  <si>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</si>
  <si>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</si>
  <si>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</si>
  <si>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</si>
  <si>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</si>
  <si>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</si>
  <si>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</si>
  <si>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</si>
  <si>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</si>
  <si>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</si>
  <si>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</si>
  <si>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</si>
  <si>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</si>
  <si>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</si>
  <si>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</si>
  <si>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</si>
  <si>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</si>
  <si>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</si>
  <si>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</si>
  <si>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</si>
  <si>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</si>
  <si>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</si>
  <si>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</si>
  <si>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</si>
  <si>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</si>
  <si>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</si>
  <si>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</si>
  <si>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</si>
  <si>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</si>
  <si>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</si>
  <si>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</si>
  <si>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</si>
  <si>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</si>
  <si>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</si>
  <si>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</si>
  <si>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</si>
  <si>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</si>
  <si>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</si>
  <si>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</si>
  <si>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</si>
  <si>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</si>
  <si>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</si>
  <si>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</si>
  <si>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</si>
  <si>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</si>
  <si>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</si>
  <si>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</si>
  <si>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</si>
  <si>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</si>
  <si>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</si>
  <si>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</si>
  <si>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</si>
  <si>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</si>
  <si>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</si>
  <si>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</si>
  <si>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</si>
  <si>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</si>
  <si>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</si>
  <si>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</si>
  <si>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</si>
  <si>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</si>
  <si>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</si>
  <si>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</si>
  <si>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</si>
  <si>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</si>
  <si>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</si>
  <si>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</si>
  <si>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</si>
  <si>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</si>
  <si>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</si>
  <si>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</si>
  <si>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</si>
  <si>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</si>
  <si>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</si>
  <si>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</si>
  <si>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</si>
  <si>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</si>
  <si>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</si>
  <si>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</si>
  <si>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</si>
  <si>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</si>
  <si>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</si>
  <si>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</si>
  <si>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</si>
  <si>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</si>
  <si>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</si>
  <si>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</si>
  <si>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</si>
  <si>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</si>
  <si>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</si>
  <si>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</si>
  <si>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</si>
  <si>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</si>
  <si>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</si>
  <si>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</si>
  <si>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</si>
  <si>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</si>
  <si>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</si>
  <si>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</si>
  <si>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</si>
  <si>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</si>
  <si>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</si>
  <si>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</si>
  <si>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</si>
  <si>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</si>
  <si>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</si>
  <si>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</si>
  <si>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</si>
  <si>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</si>
  <si>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</si>
  <si>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</si>
  <si>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</si>
  <si>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</si>
  <si>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</si>
  <si>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</si>
  <si>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</si>
  <si>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</si>
  <si>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</si>
  <si>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</si>
  <si>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</si>
  <si>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</si>
  <si>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</si>
  <si>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</si>
  <si>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</si>
  <si>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</si>
  <si>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</si>
  <si>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</si>
  <si>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</si>
  <si>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</si>
  <si>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</si>
  <si>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</si>
  <si>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</si>
  <si>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</si>
  <si>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</si>
  <si>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</si>
  <si>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</si>
  <si>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</si>
  <si>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</si>
  <si>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</si>
  <si>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</si>
  <si>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</si>
  <si>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</si>
  <si>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</si>
  <si>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</si>
  <si>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</si>
  <si>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</si>
  <si>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</si>
  <si>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</si>
  <si>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</si>
  <si>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</si>
  <si>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</si>
  <si>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</si>
  <si>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</si>
  <si>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</si>
  <si>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</si>
  <si>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</si>
  <si>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</si>
  <si>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</si>
  <si>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</si>
  <si>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</si>
  <si>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</si>
  <si>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</si>
  <si>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</si>
  <si>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</si>
  <si>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</si>
  <si>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</si>
  <si>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</si>
  <si>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</si>
  <si>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</si>
  <si>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</si>
  <si>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</si>
  <si>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</si>
  <si>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</si>
  <si>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</si>
  <si>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</si>
  <si>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</si>
  <si>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</si>
  <si>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</si>
  <si>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</si>
  <si>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</si>
  <si>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</si>
  <si>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</si>
  <si>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</si>
  <si>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</si>
  <si>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</si>
  <si>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</si>
  <si>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</si>
  <si>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</si>
  <si>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</si>
  <si>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</si>
  <si>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</si>
  <si>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</si>
  <si>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</si>
  <si>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</si>
  <si>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</si>
  <si>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</si>
  <si>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</si>
  <si>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</si>
  <si>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</si>
  <si>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</si>
  <si>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</si>
  <si>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</si>
  <si>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</si>
  <si>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</si>
  <si>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</si>
  <si>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</si>
  <si>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</si>
  <si>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</si>
  <si>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</si>
  <si>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</si>
  <si>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</si>
  <si>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</si>
  <si>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</si>
  <si>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</si>
  <si>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</si>
  <si>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</si>
  <si>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</si>
  <si>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</si>
  <si>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</si>
  <si>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</si>
  <si>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</si>
  <si>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</si>
  <si>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</si>
  <si>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</si>
  <si>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</si>
  <si>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</si>
  <si>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</si>
  <si>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</si>
  <si>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</si>
  <si>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</si>
  <si>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</si>
  <si>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</si>
  <si>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</si>
  <si>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</si>
  <si>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</si>
  <si>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</si>
  <si>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</si>
  <si>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</si>
  <si>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</si>
  <si>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</si>
  <si>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</si>
  <si>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</si>
  <si>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</si>
  <si>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</si>
  <si>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</si>
  <si>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</si>
  <si>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</si>
  <si>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</si>
  <si>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</si>
  <si>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</si>
  <si>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</si>
  <si>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</si>
  <si>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</si>
  <si>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</si>
  <si>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</si>
  <si>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</si>
  <si>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</si>
  <si>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</si>
  <si>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</si>
  <si>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</si>
  <si>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</si>
  <si>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</si>
  <si>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</si>
  <si>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</si>
  <si>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</si>
  <si>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</si>
  <si>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</si>
  <si>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</si>
  <si>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</si>
  <si>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</si>
  <si>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</si>
  <si>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</si>
  <si>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</si>
  <si>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</si>
  <si>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</si>
  <si>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</si>
  <si>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</si>
  <si>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</si>
  <si>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</si>
  <si>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</si>
  <si>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</si>
  <si>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</si>
  <si>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</si>
  <si>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</si>
  <si>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</si>
  <si>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</si>
  <si>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</si>
  <si>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</si>
  <si>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</si>
  <si>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</si>
  <si>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</si>
  <si>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</si>
  <si>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</si>
  <si>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</si>
  <si>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</si>
  <si>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</si>
  <si>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</si>
  <si>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</si>
  <si>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</si>
  <si>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</si>
  <si>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</si>
  <si>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</si>
  <si>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</si>
  <si>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</si>
  <si>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</si>
  <si>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</si>
  <si>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</si>
  <si>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</si>
  <si>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</si>
  <si>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</si>
  <si>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</si>
  <si>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</si>
  <si>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</si>
  <si>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</si>
  <si>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</si>
  <si>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</si>
  <si>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</si>
  <si>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</si>
  <si>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</si>
  <si>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</si>
  <si>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</si>
  <si>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</si>
  <si>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</si>
  <si>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</si>
  <si>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</si>
  <si>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</si>
  <si>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</si>
  <si>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</si>
  <si>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</si>
  <si>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</si>
  <si>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</si>
  <si>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</si>
  <si>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</si>
  <si>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</si>
  <si>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</si>
  <si>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</si>
  <si>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</si>
  <si>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</si>
  <si>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</si>
  <si>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</si>
  <si>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</si>
  <si>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</si>
  <si>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</si>
  <si>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</si>
  <si>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</si>
  <si>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</si>
  <si>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</si>
  <si>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</si>
  <si>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</si>
  <si>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</si>
  <si>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</si>
  <si>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</si>
  <si>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</si>
  <si>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</si>
  <si>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</si>
  <si>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</si>
  <si>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</si>
  <si>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</si>
  <si>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</si>
  <si>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</si>
  <si>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</si>
  <si>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</si>
  <si>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</si>
  <si>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</si>
  <si>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</si>
  <si>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</si>
  <si>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</si>
  <si>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</si>
  <si>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</si>
  <si>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</si>
  <si>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</si>
  <si>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</si>
  <si>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</si>
  <si>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</si>
  <si>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</si>
  <si>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</si>
  <si>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</si>
  <si>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</si>
  <si>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</si>
  <si>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</si>
  <si>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</si>
  <si>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</si>
  <si>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</si>
  <si>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</si>
  <si>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</si>
  <si>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</si>
  <si>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</si>
  <si>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</si>
  <si>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</si>
  <si>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</si>
  <si>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</si>
  <si>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</si>
  <si>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PCM-20251103-00001277</t>
  </si>
  <si>
    <t>EM Team on the way ETA: 40 Mins</t>
  </si>
  <si>
    <t>TT-20251103-00390 // NA</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</si>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</sst>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0" totalsRowShown="0" headerRowDxfId="31" dataDxfId="30" headerRowBorderDxfId="28" tableBorderDxfId="29">
  <autoFilter ref="A1:L3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301.74954131944105</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7.4275115737691522E-2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45964.697967245367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45964.697967245367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45964.697967245367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45964.697967245367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45964.697967245367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45964.697967245367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45964.697967245367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45964.697967245367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45964.697967245367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45964.697967245367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45964.697967245367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45964.697967245367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45964.697967245367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45964.697967245367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45964.697967245367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45964.697967245367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45964.697967245367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45964.697967245367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45964.697967245367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45964.697967245367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45964.697967245367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45964.697967245367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45964.697967245367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45964.697967245367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45964.697967245367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45964.697967245367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45964.697967245367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45964.697967245367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45964.697967245367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45964.697967245367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45964.697967245367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45964.697967245367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45964.697967245367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45964.697967245367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45964.697967245367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45964.697967245367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45964.697967245367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45964.697967245367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45964.697967245367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45964.697967245367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45964.697967245367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45964.697967245367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45964.697967245367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45964.697967245367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45964.697967245367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45964.697967245367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45964.697967245367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45964.697967245367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45964.697967245367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45964.697967245367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45964.697967245367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45964.697967245367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45964.697967245367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45964.697967245367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45964.697967245367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45964.697967245367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45964.697967245367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45964.697967245367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45964.697967245367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45964.697967245367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45964.697967245367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45964.697967245367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45964.697967245367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45964.697967245367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45964.697967245367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45964.697967245367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45964.697967245367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45964.697967245367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45964.697967245367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45964.697967245367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45964.697967245367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45964.697967245367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45964.697967245367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45964.697967245367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45964.697967245367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45964.697967245367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45964.697967245367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45964.697967245367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45964.697967245367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45964.697967245367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45964.697967245367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45964.697967245367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45964.697967245367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45964.697967245367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45964.697967245367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45964.697967245367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45964.697967245367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45964.697967245367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45964.697967245367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45964.697967245367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45964.697967245367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45964.697967245367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45964.697967245367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45964.697967245367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45964.697967245367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45964.697967245367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45964.697967245367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45964.697967245367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45964.697967245367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45964.697967245367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45964.697967245367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45964.697967245367</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45964.697967245367</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139.69812928240572</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5.95588391203637</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6.6462615737691522E-2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45964.697967245367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45964.697967245367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45964.697967245367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45964.697967245367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45964.697967245367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45964.697967245367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45964.697967245367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45964.697967245367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45964.697967245367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45964.697967245367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45964.697967245367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45964.697967245367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45964.697967245367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45964.697967245367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45964.697967245367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45964.697967245367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45964.697967245367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45964.697967245367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45964.697967245367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45964.697967245367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45964.697967245367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45964.697967245367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45964.697967245367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45964.697967245367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45964.697967245367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45964.697967245367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45964.697967245367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45964.697967245367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45964.697967245367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45964.697967245367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45964.697967245367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45964.697967245367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45964.697967245367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45964.697967245367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45964.697967245367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45964.697967245367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45964.697967245367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45964.697967245367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45964.697967245367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45964.697967245367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45964.697967245367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45964.697967245367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45964.697967245367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45964.697967245367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45964.697967245367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45964.697967245367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45964.697967245367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45964.697967245367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45964.697967245367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45964.697967245367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45964.697967245367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45964.697967245367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45964.697967245367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45964.697967245367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45964.697967245367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45964.697967245367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45964.697967245367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45964.697967245367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45964.697967245367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45964.697967245367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45964.697967245367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45964.697967245367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45964.697967245367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45964.697967245367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45964.697967245367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45964.697967245367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45964.697967245367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45964.697967245367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45964.697967245367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45964.697967245367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45964.697967245367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45964.697967245367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45964.697967245367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45964.697967245367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45964.697967245367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45964.697967245367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45964.697967245367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45964.697967245367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45964.697967245367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45964.697967245367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45964.697967245367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45964.697967245367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45964.697967245367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45964.697967245367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45964.697967245367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45964.697967245367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45964.697967245367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45964.697967245367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45964.697967245367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45964.697967245367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45964.697967245367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45964.697967245367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45964.697967245367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45964.697967245367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45964.697967245367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45964.697967245367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45964.697967245367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45964.697967245367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45964.697967245367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45964.697967245367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45964.697967245367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45964.697967245367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45964.697967245367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45964.697967245367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45964.697967245367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45964.697967245367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45964.697967245367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45964.697967245367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45964.697967245367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45964.697967245367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45964.697967245367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45964.697967245367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45964.697967245367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45964.697967245367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45964.697967245367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45964.697967245367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45964.697967245367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45964.697967245367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45964.697967245367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45964.697967245367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45964.697967245367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45964.697967245367</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0.1307218749934691</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45964.697967245367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45964.697967245367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45964.697967245367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45964.697967245367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45964.697967245367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45964.697967245367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45964.697967245367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45964.697967245367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45964.697967245367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45964.697967245367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45964.697967245367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45964.697967245367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45964.697967245367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45964.697967245367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45964.697967245367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45964.697967245367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45964.697967245367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45964.697967245367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45964.697967245367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45964.697967245367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45964.697967245367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45964.697967245367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45964.697967245367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45964.697967245367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45964.697967245367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45964.697967245367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45964.697967245367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45964.697967245367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45964.697967245367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45964.697967245367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45964.697967245367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45964.697967245367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45964.697967245367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45964.697967245367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45964.697967245367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45964.697967245367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45964.697967245367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45964.697967245367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45964.697967245367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45964.697967245367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45964.697967245367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45964.697967245367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45964.697967245367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45964.697967245367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45964.697967245367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45964.697967245367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45964.697967245367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45964.697967245367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45964.697967245367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45964.697967245367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45964.697967245367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45964.697967245367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45964.697967245367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45964.697967245367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45964.697967245367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45964.697967245367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45964.697967245367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45964.697967245367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45964.697967245367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45964.697967245367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45964.697967245367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45964.697967245367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45964.697967245367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45964.697967245367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45964.697967245367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45964.697967245367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45964.697967245367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45964.697967245367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45964.697967245367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45964.697967245367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45964.697967245367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45964.697967245367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45964.697967245367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45964.697967245367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45964.697967245367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45964.697967245367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45964.697967245367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45964.697967245367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45964.697967245367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45964.697967245367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45964.697967245367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45964.697967245367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45964.697967245367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45964.697967245367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45964.697967245367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45964.697967245367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45964.697967245367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45964.697967245367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45964.697967245367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45964.697967245367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45964.697967245367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45964.697967245367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45964.697967245367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45964.697967245367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45964.697967245367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45964.697967245367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45964.697967245367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45964.697967245367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45964.697967245367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45964.697967245367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45964.697967245367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45964.697967245367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45964.697967245367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45964.697967245367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45964.697967245367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45964.697967245367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45964.697967245367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45964.697967245367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45964.697967245367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45964.697967245367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45964.697967245367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45964.697967245367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45964.697967245367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45964.697967245367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45964.697967245367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45964.697967245367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45964.697967245367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45964.697967245367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45964.697967245367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45964.697967245367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45964.697967245367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45964.697967245367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45964.697967245367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45964.697967245367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45964.697967245367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45964.697967245367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45964.697967245367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45964.697967245367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45964.697967245367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45964.697967245367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45964.697967245367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45964.697967245367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45964.697967245367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45964.697967245367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45964.697967245367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45964.697967245367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45964.697967245367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45964.697967245367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45964.697967245367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45964.697967245367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45964.697967245367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45964.697967245367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45964.697967245367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45964.697967245367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45964.697967245367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45964.697967245367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45964.697967245367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45964.697967245367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45964.697967245367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45964.697967245367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45964.697967245367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45964.697967245367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45964.697967245367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45964.697967245367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45964.697967245367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45964.697967245367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45964.697967245367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45964.697967245367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45964.697967245367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45964.697967245367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45964.697967245367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45964.697967245367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45964.697967245367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45964.697967245367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45964.697967245367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45964.697967245367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45964.697967245367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45964.697967245367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45964.697967245367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45964.697967245367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45964.697967245367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45964.697967245367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45964.697967245367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45964.697967245367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45964.697967245367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45964.697967245367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45964.697967245367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45964.697967245367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45964.697967245367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45964.697967245367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45964.697967245367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45964.697967245367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45964.697967245367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45964.697967245367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45964.697967245367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45964.697967245367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45964.697967245367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45964.697967245367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45964.697967245367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45964.697967245367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45964.697967245367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45964.697967245367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45964.697967245367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45964.697967245367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45964.697967245367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45964.697967245367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45964.697967245367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45964.697967245367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45964.697967245367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45964.697967245367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45964.697967245367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45964.697967245367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45964.697967245367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45964.697967245367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45964.697967245367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45964.697967245367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45964.697967245367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45964.697967245367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45964.697967245367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45964.697967245367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45964.697967245367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45964.697967245367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45964.697967245367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45964.697967245367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45964.697967245367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45964.697967245367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45964.697967245367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45964.697967245367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45964.697967245367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45964.697967245367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45964.697967245367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45964.697967245367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45964.697967245367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45964.697967245367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45964.697967245367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45964.697967245367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45964.697967245367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45964.697967245367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45964.697967245367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45964.697967245367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45964.697967245367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45964.697967245367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45964.697967245367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45964.697967245367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45964.697967245367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45964.697967245367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45964.697967245367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45964.697967245367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45964.697967245367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45964.697967245367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45964.697967245367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45964.697967245367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45964.697967245367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45964.697967245367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45964.697967245367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45964.697967245367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45964.697967245367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45964.697967245367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45964.697967245367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45964.697967245367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45964.697967245367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45964.697967245367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45964.697967245367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45964.697967245367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45964.697967245367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45964.697967245367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45964.697967245367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45964.697967245367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45964.697967245367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45964.697967245367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45964.697967245367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45964.697967245367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45964.697967245367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45964.697967245367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45964.697967245367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45964.697967245367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45964.697967245367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45964.697967245367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45964.697967245367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45964.697967245367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45964.697967245367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45964.697967245367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45964.697967245367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45964.697967245367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45964.697967245367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45964.697967245367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45964.697967245367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45964.697967245367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45964.697967245367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45964.697967245367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45964.697967245367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45964.697967245367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45964.697967245367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45964.697967245367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45964.697967245367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45964.697967245367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45964.697967245367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45964.697967245367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45964.697967245367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45964.697967245367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45964.697967245367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45964.697967245367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45964.697967245367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45964.697967245367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45964.697967245367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45964.697967245367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45964.697967245367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45964.697967245367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45964.697967245367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45964.697967245367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45964.697967245367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45964.697967245367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45964.697967245367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45964.697967245367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45964.697967245367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45964.697967245367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45964.697967245367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45964.697967245367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45964.697967245367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45964.697967245367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45964.697967245367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45964.697967245367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45964.697967245367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45964.697967245367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45964.697967245367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45964.697967245367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45964.697967245367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45964.697967245367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45964.697967245367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45964.697967245367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45964.697967245367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45964.697967245367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45964.697967245367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45964.697967245367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45964.697967245367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45964.697967245367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45964.697967245367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45964.697967245367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45964.697967245367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45964.697967245367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45964.697967245367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45964.697967245367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45964.697967245367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45964.697967245367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45964.697967245367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45964.697967245367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45964.697967245367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45964.697967245367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45964.697967245367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45964.697967245367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45964.697967245367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45964.697967245367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45964.697967245367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45964.697967245367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45964.697967245367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45964.697967245367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45964.697967245367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45964.697967245367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45964.697967245367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45964.697967245367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45964.697967245367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45964.697967245367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45964.697967245367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45964.697967245367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45964.697967245367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45964.697967245367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45964.697967245367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45964.697967245367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45964.697967245367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45964.697967245367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45964.697967245367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45964.697967245367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45964.697967245367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45964.697967245367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45964.697967245367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45964.697967245367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45964.697967245367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45964.697967245367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45964.697967245367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45964.697967245367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45964.697967245367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45964.697967245367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45964.697967245367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45964.697967245367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45964.697967245367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45964.697967245367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45964.697967245367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45964.697967245367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45964.697967245367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45964.697967245367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45964.697967245367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45964.697967245367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45964.697967245367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45964.697967245367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45964.697967245367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45964.697967245367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45964.697967245367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45964.697967245367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45964.697967245367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45964.697967245367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45964.697967245367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45964.697967245367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45964.697967245367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45964.697967245367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45964.697967245367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45964.697967245367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45964.697967245367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45964.697967245367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45964.697967245367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45964.697967245367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45964.697967245367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45964.697967245367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45964.697967245367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45964.697967245367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45964.697967245367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45964.697967245367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45964.697967245367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45964.697967245367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45964.697967245367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45964.697967245367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45964.697967245367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45964.697967245367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45964.697967245367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45964.697967245367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45964.697967245367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45964.697967245367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45964.697967245367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45964.697967245367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45964.697967245367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45964.697967245367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45964.697967245367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45964.697967245367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45964.697967245367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45964.697967245367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45964.697967245367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45964.697967245367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45964.697967245367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45964.697967245367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45964.697967245367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45964.697967245367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45964.697967245367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45964.697967245367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45964.697967245367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45964.697967245367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45964.697967245367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45964.697967245367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45964.697967245367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45964.697967245367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45964.697967245367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45964.697967245367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45964.697967245367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45964.697967245367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45964.697967245367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45964.697967245367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45964.697967245367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45964.697967245367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45964.697967245367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45964.697967245367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45964.697967245367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45964.697967245367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45964.697967245367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45964.697967245367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45964.697967245367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45964.697967245367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45964.697967245367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45964.697967245367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45964.697967245367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45964.697967245367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45964.697967245367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45964.697967245367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45964.697967245367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45964.697967245367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45964.697967245367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45964.697967245367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45964.697967245367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45964.697967245367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45964.697967245367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45964.697967245367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45964.697967245367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45964.697967245367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45964.697967245367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45964.697967245367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45964.697967245367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45964.697967245367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45964.697967245367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45964.697967245367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45964.697967245367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45964.697967245367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45964.697967245367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45964.697967245367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45964.697967245367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45964.697967245367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45964.697967245367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45964.697967245367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45964.697967245367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45964.697967245367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45964.697967245367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45964.697967245367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45964.697967245367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45964.697967245367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45964.697967245367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45964.697967245367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45964.697967245367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45964.697967245367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45964.697967245367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45964.697967245367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45964.697967245367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45964.697967245367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45964.697967245367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45964.697967245367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45964.697967245367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45964.697967245367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45964.697967245367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45964.697967245367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45964.697967245367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45964.697967245367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45964.697967245367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45964.697967245367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45964.697967245367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45964.697967245367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45964.697967245367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45964.697967245367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45964.697967245367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45964.697967245367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45964.697967245367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45964.697967245367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45964.697967245367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45964.697967245367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45964.697967245367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45964.697967245367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45964.697967245367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45964.697967245367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45964.697967245367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45964.697967245367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45964.697967245367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45964.697967245367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45964.697967245367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45964.697967245367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45964.697967245367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45964.697967245367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45964.697967245367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45964.697967245367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45964.697967245367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45964.697967245367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45964.697967245367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45964.697967245367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45964.697967245367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45964.697967245367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45964.697967245367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45964.697967245367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45964.697967245367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45964.697967245367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45964.697967245367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45964.697967245367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45964.697967245367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45964.697967245367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45964.697967245367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45964.697967245367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45964.697967245367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45964.697967245367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45964.697967245367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45964.697967245367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45964.697967245367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45964.697967245367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45964.697967245367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45964.697967245367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45964.697967245367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45964.697967245367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45964.697967245367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45964.697967245367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45964.697967245367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45964.697967245367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45964.697967245367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45964.697967245367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45964.697967245367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45964.697967245367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45964.697967245367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45964.697967245367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45964.697967245367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45964.697967245367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45964.697967245367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45964.697967245367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45964.697967245367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45964.697967245367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45964.697967245367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45964.697967245367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45964.697967245367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45964.697967245367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45964.697967245367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45964.697967245367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45964.697967245367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45964.697967245367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45964.697967245367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45964.697967245367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45964.697967245367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45964.697967245367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45964.697967245367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45964.697967245367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45964.697967245367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45964.697967245367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45964.697967245367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45964.697967245367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45964.697967245367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45964.697967245367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45964.697967245367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45964.697967245367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45964.697967245367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45964.697967245367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45964.697967245367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45964.697967245367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45964.697967245367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45964.697967245367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45964.697967245367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45964.697967245367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45964.697967245367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45964.697967245367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45964.697967245367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45964.697967245367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45964.697967245367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45964.697967245367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45964.697967245367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45964.697967245367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45964.697967245367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45964.697967245367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45964.697967245367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45964.697967245367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45964.697967245367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45964.697967245367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45964.697967245367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45964.697967245367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45964.697967245367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45964.697967245367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45964.697967245367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45964.697967245367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45964.697967245367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45964.697967245367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45964.697967245367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45964.697967245367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45964.697967245367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45964.697967245367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45964.697967245367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45964.697967245367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45964.697967245367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45964.697967245367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45964.697967245367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45964.697967245367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45964.697967245367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45964.697967245367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45964.697967245367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45964.697967245367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45964.697967245367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45964.697967245367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45964.697967245367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45964.697967245367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45964.697967245367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45964.697967245367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45964.697967245367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45964.697967245367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45964.697967245367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45964.697967245367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45964.697967245367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45964.697967245367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45964.697967245367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45964.697967245367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45964.697967245367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45964.697967245367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45964.697967245367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45964.697967245367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45964.697967245367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45964.697967245367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45964.697967245367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45964.697967245367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45964.697967245367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45964.697967245367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45964.697967245367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45964.697967245367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45964.697967245367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45964.697967245367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45964.697967245367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45964.697967245367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45964.697967245367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45964.697967245367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45964.697967245367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45964.697967245367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45964.697967245367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45964.697967245367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45964.697967245367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45964.697967245367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45964.697967245367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45964.697967245367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45964.697967245367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45964.697967245367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45964.697967245367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45964.697967245367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45964.697967245367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45964.697967245367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45964.697967245367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45964.697967245367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45964.697967245367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45964.697967245367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45964.697967245367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45964.697967245367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45964.697967245367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45964.697967245367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45964.697967245367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45964.697967245367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45964.697967245367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45964.697967245367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45964.697967245367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45964.697967245367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45964.697967245367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45964.697967245367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45964.697967245367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45964.697967245367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45964.697967245367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45964.697967245367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45964.697967245367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45964.697967245367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45964.697967245367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45964.697967245367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45964.697967245367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45964.697967245367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45964.697967245367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45964.697967245367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45964.697967245367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45964.697967245367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45964.697967245367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45964.697967245367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45964.697967245367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45964.697967245367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45964.697967245367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45964.697967245367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45964.697967245367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45964.697967245367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45964.697967245367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45964.697967245367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45964.697967245367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45964.697967245367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45964.697967245367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45964.697967245367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45964.697967245367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45964.697967245367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45964.697967245367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45964.697967245367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45964.697967245367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45964.697967245367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45964.697967245367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45964.697967245367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45964.697967245367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45964.697967245367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45964.697967245367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45964.697967245367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45964.697967245367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45964.697967245367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45964.697967245367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45964.697967245367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45964.697967245367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45964.697967245367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45964.697967245367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45964.697967245367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45964.697967245367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45964.697967245367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45964.697967245367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45964.697967245367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45964.697967245367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45964.697967245367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45964.697967245367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45964.697967245367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45964.697967245367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45964.697967245367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45964.697967245367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45964.697967245367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45964.697967245367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45964.697967245367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45964.697967245367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45964.697967245367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45964.697967245367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45964.697967245367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45964.697967245367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45964.697967245367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45964.697967245367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45964.697967245367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45964.697967245367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45964.697967245367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45964.697967245367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45964.697967245367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45964.697967245367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45964.697967245367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45964.697967245367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45964.697967245367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45964.697967245367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45964.697967245367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45964.697967245367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45964.697967245367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45964.697967245367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45964.697967245367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45964.697967245367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45964.697967245367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45964.697967245367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45964.697967245367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45964.697967245367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45964.697967245367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45964.697967245367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45964.697967245367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45964.697967245367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45964.697967245367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45964.697967245367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45964.697967245367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45964.697967245367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45964.697967245367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45964.697967245367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45964.697967245367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45964.697967245367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45964.697967245367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45964.697967245367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45964.697967245367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45964.697967245367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45964.697967245367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45964.697967245367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45964.697967245367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45964.697967245367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45964.697967245367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45964.697967245367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45964.697967245367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45964.697967245367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45964.697967245367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45964.697967245367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45964.697967245367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45964.697967245367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45964.697967245367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45964.697967245367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45964.697967245367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45964.697967245367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45964.697967245367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45964.697967245367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45964.697967245367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45964.697967245367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45964.697967245367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45964.697967245367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45964.697967245367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45964.697967245367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45964.697967245367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45964.697967245367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45964.697967245367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45964.697967245367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45964.697967245367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45964.697967245367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45964.697967245367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45964.697967245367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45964.697967245367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45964.697967245367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45964.697967245367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45964.697967245367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45964.697967245367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45964.697967245367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45964.697967245367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45964.697967245367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45964.697967245367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45964.697967245367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45964.697967245367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45964.697967245367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45964.697967245367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45964.697967245367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45964.697967245367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45964.697967245367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45964.697967245367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45964.697967245367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45964.697967245367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45964.697967245367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45964.697967245367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45964.697967245367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45964.697967245367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45964.697967245367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45964.697967245367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45964.697967245367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45964.697967245367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45964.697967245367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45964.697967245367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45964.697967245367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45964.697967245367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45964.697967245367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45964.697967245367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45964.697967245367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45964.697967245367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45964.697967245367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45964.697967245367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45964.697967245367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45964.697967245367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45964.697967245367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45964.697967245367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45964.697967245367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45964.697967245367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45964.697967245367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45964.697967245367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45964.697967245367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45964.697967245367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45964.697967245367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45964.697967245367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45964.697967245367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45964.697967245367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45964.697967245367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45964.697967245367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45964.697967245367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45964.697967245367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45964.697967245367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45964.697967245367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45964.697967245367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45964.697967245367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45964.697967245367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45964.697967245367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45964.697967245367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45964.697967245367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45964.697967245367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45964.697967245367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45964.697967245367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45964.697967245367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45964.697967245367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45964.697967245367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45964.697967245367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45964.697967245367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45964.697967245367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45964.697967245367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45964.697967245367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45964.697967245367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45964.697967245367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45964.697967245367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45964.697967245367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45964.697967245367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45964.697967245367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45964.697967245367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45964.697967245367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45964.697967245367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45964.697967245367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45964.697967245367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45964.697967245367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45964.697967245367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45964.697967245367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45964.697967245367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45964.697967245367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45964.697967245367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45964.697967245367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45964.697967245367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45964.697967245367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45964.697967245367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45964.697967245367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45964.697967245367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45964.697967245367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45964.697967245367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45964.697967245367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45964.697967245367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45964.697967245367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45964.697967245367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45964.697967245367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45964.697967245367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45964.697967245367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45964.697967245367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45964.697967245367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45964.697967245367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45964.697967245367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45964.697967245367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45964.697967245367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45964.697967245367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45964.697967245367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45964.697967245367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45964.697967245367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45964.697967245367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45964.697967245367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45964.697967245367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45964.697967245367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45964.697967245367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45964.697967245367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45964.697967245367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45964.697967245367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45964.697967245367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45964.697967245367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45964.697967245367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45964.697967245367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45964.697967245367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45964.697967245367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45964.697967245367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45964.697967245367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45964.697967245367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45964.697967245367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45964.697967245367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45964.697967245367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45964.697967245367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45964.697967245367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45964.697967245367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45964.697967245367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45964.697967245367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45964.697967245367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45964.697967245367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45964.697967245367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45964.697967245367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45964.697967245367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45964.697967245367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45964.697967245367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45964.697967245367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45964.697967245367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45964.697967245367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45964.697967245367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45964.697967245367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45964.697967245367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45964.697967245367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45964.697967245367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45964.697967245367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45964.697967245367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45964.697967245367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45964.697967245367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45964.697967245367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45964.697967245367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45964.697967245367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45964.697967245367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45964.697967245367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45964.697967245367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45964.697967245367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45964.697967245367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45964.697967245367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45964.697967245367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45964.697967245367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45964.697967245367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45964.697967245367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45964.697967245367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45964.697967245367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45964.697967245367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45964.697967245367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45964.697967245367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45964.697967245367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45964.697967245367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45964.697967245367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45964.697967245367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45964.697967245367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45964.697967245367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45964.697967245367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45964.697967245367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45964.697967245367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45964.697967245367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45964.697967245367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45964.697967245367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45964.697967245367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45964.697967245367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45964.697967245367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45964.697967245367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45964.697967245367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45964.697967245367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45964.697967245367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45964.697967245367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45964.697967245367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45964.697967245367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45964.697967245367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45964.697967245367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45964.697967245367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45964.697967245367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45964.697967245367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45964.697967245367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45964.697967245367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45964.697967245367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45964.697967245367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45964.697967245367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45964.697967245367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45964.697967245367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45964.697967245367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45964.697967245367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45964.697967245367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45964.697967245367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45964.697967245367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45964.697967245367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45964.697967245367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45964.697967245367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45964.697967245367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45964.697967245367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45964.697967245367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45964.697967245367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45964.697967245367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45964.697967245367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45964.697967245367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45964.697967245367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45964.697967245367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45964.697967245367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261.21724965277099</v>
      </c>
      <c r="H2" s="98">
        <v>45703.474768518521</v>
      </c>
      <c r="I2" s="98" t="str">
        <f>IFERROR(VLOOKUP(D2,DB!A:F,6,0),"")</f>
        <v>SCECO</v>
      </c>
      <c r="J2" s="98" t="str">
        <f>IFERROR(VLOOKUP(D2,DB!A:G,7,0),"")</f>
        <v>Dead</v>
      </c>
      <c r="K2" s="100" t="s">
        <v>39115</v>
      </c>
      <c r="L2" s="93" t="str">
        <f>IFERROR(VLOOKUP(D2,DB!A:I,9,0),"")</f>
        <v>Latis</v>
      </c>
    </row>
    <row r="3" spans="1:16" ht="15" customHeight="1">
      <c r="A3" s="118"/>
      <c r="B3" s="118" t="str">
        <f>IFERROR(VLOOKUP(D3,DB!A:K,11,0),"")</f>
        <v/>
      </c>
      <c r="C3" s="119"/>
      <c r="D3" s="120"/>
      <c r="E3" s="97"/>
      <c r="F3" s="122"/>
      <c r="G3" s="123">
        <f ca="1">IFERROR(NOW()-F3,"")</f>
        <v>45964.697967245367</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45964.697967245367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45964.697967245367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45964.697967245367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45964.697967245367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45964.697967245367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45964.697967245367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45964.697967245367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45964.697967245367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45964.697967245367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45964.697967245367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45964.697967245367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45964.697967245367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45964.697967245367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45964.697967245367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45964.697967245367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45964.697967245367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45964.697967245367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45964.697967245367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45964.697967245367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45964.697967245367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45964.697967245367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45964.697967245367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45964.697967245367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45964.697967245367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45964.697967245367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45964.697967245367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45964.697967245367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45964.697967245367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45964.697967245367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45964.697967245367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45964.697967245367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45964.697967245367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45964.697967245367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45964.697967245367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45964.697967245367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45964.697967245367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45964.697967245367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45964.697967245367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45964.697967245367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45964.697967245367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45964.697967245367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45964.697967245367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45964.697967245367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45964.697967245367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45964.697967245367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45964.697967245367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45964.697967245367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45964.697967245367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45964.697967245367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45964.697967245367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45964.697967245367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45964.697967245367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45964.697967245367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45964.697967245367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45964.697967245367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45964.697967245367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45964.697967245367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45964.697967245367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45964.697967245367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45964.697967245367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45964.697967245367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45964.697967245367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45964.697967245367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45964.697967245367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45964.697967245367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45964.697967245367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45964.697967245367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45964.697967245367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45964.697967245367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45964.697967245367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45964.697967245367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45964.697967245367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45964.697967245367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45964.697967245367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45964.697967245367</v>
      </c>
      <c r="H78" s="122"/>
      <c r="I78" s="118" t="str">
        <f>IFERROR(VLOOKUP(D78,DB!A:F,6,0),"")</f>
        <v/>
      </c>
      <c r="J78" s="118" t="str">
        <f>IFERROR(VLOOKUP(D78,DB!A:G,7,0),"")</f>
        <v/>
      </c>
      <c r="K78" s="124"/>
      <c r="L78" s="120" t="str">
        <f>IFERROR(VLOOKUP(D78,DB!A:I,9,0),"")</f>
        <v/>
      </c>
    </row>
    <row r="79" spans="1:12" ht="15" customHeight="1">
      <c r="A79" s="125"/>
      <c r="B79" s="125" t="str">
        <f>IFERROR(VLOOKUP(D79,DB!A:K,11,0),"")</f>
        <v/>
      </c>
      <c r="C79" s="126"/>
      <c r="D79" s="127"/>
      <c r="E79" s="128"/>
      <c r="F79" s="129"/>
      <c r="G79" s="130">
        <f ca="1">IFERROR(NOW()-F79,"")</f>
        <v>45964.697967245367</v>
      </c>
      <c r="H79" s="129"/>
      <c r="I79" s="125" t="str">
        <f>IFERROR(VLOOKUP(D79,DB!A:F,6,0),"")</f>
        <v/>
      </c>
      <c r="J79" s="125" t="str">
        <f>IFERROR(VLOOKUP(D79,DB!A:G,7,0),"")</f>
        <v/>
      </c>
      <c r="K79" s="131"/>
      <c r="L79" s="127" t="str">
        <f>IFERROR(VLOOKUP(D79,DB!A:I,9,0),"")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72.86590706017887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39103</v>
      </c>
      <c r="F3" s="38">
        <v>45926.188877314817</v>
      </c>
      <c r="G3" s="143">
        <f t="shared" ref="G3" ca="1" si="0">IFERROR(NOW()-F3,"")</f>
        <v>38.509089930550545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39103</v>
      </c>
      <c r="F4" s="152">
        <v>45948.661111111112</v>
      </c>
      <c r="G4" s="153">
        <f ca="1">IFERROR(NOW()-F4,"")</f>
        <v>16.036856134254776</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36997</v>
      </c>
      <c r="E5" s="151" t="s">
        <v>39021</v>
      </c>
      <c r="F5" s="152">
        <v>45964.641006944446</v>
      </c>
      <c r="G5" s="153">
        <f ca="1">IFERROR(NOW()-F5,"")</f>
        <v>5.6960300920763984E-2</v>
      </c>
      <c r="H5" s="152">
        <v>45964.635451388887</v>
      </c>
      <c r="I5" s="151" t="str">
        <f>IFERROR(VLOOKUP(D5,DB!A:F,6,0),"")</f>
        <v>Generator-SG</v>
      </c>
      <c r="J5" s="151" t="str">
        <f>IFERROR(VLOOKUP(D5,DB!A:G,7,0),"")</f>
        <v>Vandalized</v>
      </c>
      <c r="K5" s="151" t="s">
        <v>39123</v>
      </c>
      <c r="L5" s="151" t="str">
        <f>IFERROR(VLOOKUP(D5,DB!A:I,9,0),"")</f>
        <v>Latis</v>
      </c>
    </row>
    <row r="6" spans="1:13" ht="15">
      <c r="A6" s="151"/>
      <c r="B6" s="151" t="str">
        <f>IFERROR(VLOOKUP(D6,DB!A:K,11,0),"")</f>
        <v/>
      </c>
      <c r="C6" s="151"/>
      <c r="D6" s="151"/>
      <c r="E6" s="151"/>
      <c r="F6" s="152"/>
      <c r="G6" s="153">
        <f ca="1">IFERROR(NOW()-F6,"")</f>
        <v>45964.697967245367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45964.697967245367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45964.697967245367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45964.697967245367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45964.697967245367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45964.697967245367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45964.697967245367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45964.697967245367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45964.697967245367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45964.697967245367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45964.697967245367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45964.697967245367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45964.697967245367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45964.697967245367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45964.697967245367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45964.697967245367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45964.697967245367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45964.697967245367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45964.697967245367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45964.697967245367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45964.697967245367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45964.697967245367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45964.697967245367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45964.697967245367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45964.697967245367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45964.697967245367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45964.697967245367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45964.697967245367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45964.697967245367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45964.697967245367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45964.697967245367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45964.697967245367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45964.697967245367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45964.697967245367</v>
      </c>
      <c r="H39" s="152"/>
      <c r="I39" s="151" t="str">
        <f>IFERROR(VLOOKUP(D39,DB!A:F,6,0),"")</f>
        <v/>
      </c>
      <c r="J39" s="151" t="str">
        <f>IFERROR(VLOOKUP(D39,DB!A:G,7,0),"")</f>
        <v/>
      </c>
      <c r="K39" s="151"/>
      <c r="L39" s="151" t="str">
        <f>IFERROR(VLOOKUP(D39,DB!A:I,9,0),"")</f>
        <v/>
      </c>
    </row>
    <row r="40" spans="1:12" ht="15">
      <c r="A40" s="157"/>
      <c r="B40" s="157" t="str">
        <f>IFERROR(VLOOKUP(D40,DB!A:K,11,0),"")</f>
        <v/>
      </c>
      <c r="C40" s="157"/>
      <c r="D40" s="157"/>
      <c r="E40" s="157"/>
      <c r="F40" s="158"/>
      <c r="G40" s="159">
        <f ca="1">IFERROR(NOW()-F40,"")</f>
        <v>45964.697967245367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45964.697967245367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45964.697967245367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45964.697967245367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45964.697967245367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45964.697967245367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45964.697967245367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45964.697967245367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45964.697967245367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45964.697967245367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45964.697967245367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45964.697967245367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45964.697967245367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45964.697967245367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45964.697967245367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45964.697967245367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45964.697967245367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45964.697967245367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45964.697967245367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45964.697967245367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45964.697967245367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45964.697967245367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45964.697967245367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45964.697967245367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45964.697967245367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45964.697967245367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45964.697967245367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45964.697967245367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45964.697967245367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45964.697967245367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45964.697967245367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45964.697967245367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45964.697967245367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45964.697967245367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45964.697967245367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45964.697967245367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45964.697967245367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45964.697967245367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45964.697967245367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45964.697967245367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45964.697967245367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45964.697967245367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45964.697967245367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45964.697967245367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45964.697967245367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45964.697967245367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45964.697967245367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45964.697967245367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45964.697967245367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45964.697967245367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45964.697967245367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45964.697967245367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45964.697967245367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45964.697967245367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45964.697967245367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45964.697967245367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45964.697967245367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45964.697967245367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45964.697967245367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45964.697967245367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45964.697967245367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45964.697967245367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45964.697967245367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45964.697967245367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45964.697967245367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45964.697967245367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45964.697967245367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45964.697967245367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45964.697967245367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45964.697967245367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45964.697967245367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45964.697967245367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45964.697967245367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45964.697967245367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45964.697967245367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45964.697967245367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45964.697967245367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45964.697967245367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45964.697967245367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45964.697967245367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45964.697967245367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45964.697967245367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45964.697967245367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45964.697967245367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45964.697967245367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45964.697967245367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45964.697967245367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45964.697967245367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45964.697967245367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45964.697967245367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45964.697967245367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45964.697967245367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45964.697967245367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45964.697967245367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45964.697967245367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45964.697967245367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45964.697967245367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45964.697967245367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45964.697967245367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45964.697967245367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45964.697967245367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45964.697967245367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45964.697967245367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45964.697967245367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45964.697967245367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45964.697967245367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45964.697967245367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45964.697967245367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45964.697967245367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45964.697967245367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45964.697967245367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45964.697967245367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45964.697967245367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45964.697967245367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45964.697967245367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45964.697967245367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45964.697967245367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45964.697967245367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45964.697967245367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45964.697967245367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45964.697967245367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45964.697967245367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45964.697967245367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45964.697967245367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45964.697967245367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45964.697967245367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45964.697967245367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45964.697967245367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45964.697967245367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45964.697967245367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45964.697967245367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45964.697967245367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45964.697967245367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45964.697967245367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45964.697967245367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45964.697967245367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45964.697967245367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45964.697967245367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45964.697967245367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45964.697967245367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45964.697967245367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45964.697967245367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45964.697967245367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45964.697967245367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45964.697967245367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45964.697967245367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45964.697967245367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45964.697967245367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45964.697967245367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45964.697967245367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45964.697967245367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45964.697967245367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45964.697967245367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45964.697967245367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45964.697967245367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45964.697967245367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45964.697967245367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45964.697967245367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45964.697967245367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45964.697967245367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45964.697967245367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45964.697967245367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45964.697967245367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45964.697967245367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45964.697967245367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45964.697967245367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45964.697967245367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45964.697967245367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45964.697967245367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45964.697967245367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45964.697967245367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45964.697967245367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45964.697967245367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45964.697967245367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45964.697967245367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45964.697967245367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45964.697967245367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45964.697967245367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45964.697967245367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45964.697967245367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45964.697967245367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45964.697967245367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45964.697967245367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45964.697967245367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45964.697967245367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45964.697967245367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45964.697967245367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45964.697967245367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45964.697967245367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45964.697967245367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45964.697967245367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45964.697967245367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45964.697967245367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45964.697967245367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45964.697967245367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45964.697967245367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45964.697967245367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45964.697967245367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45964.697967245367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45964.697967245367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45964.697967245367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45964.697967245367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45964.697967245367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45964.697967245367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45964.697967245367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45964.697967245367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45964.697967245367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45964.697967245367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45964.697967245367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45964.697967245367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45964.697967245367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45964.697967245367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45964.697967245367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45964.697967245367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45964.697967245367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45964.697967245367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45964.697967245367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45964.697967245367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45964.697967245367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45964.697967245367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45964.697967245367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45964.697967245367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45964.697967245367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45964.697967245367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45964.697967245367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45964.697967245367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45964.697967245367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45964.697967245367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45964.697967245367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45964.697967245367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45964.697967245367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45964.697967245367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45964.697967245367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45964.697967245367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45964.697967245367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45964.697967245367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45964.697967245367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45964.697967245367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45964.697967245367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45964.697967245367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45964.697967245367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45964.697967245367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45964.697967245367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45964.697967245367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45964.697967245367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45964.697967245367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45964.697967245367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45964.697967245367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45964.697967245367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45964.697967245367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45964.697967245367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45964.697967245367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45964.697967245367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45964.697967245367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45964.697967245367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45964.697967245367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45964.697967245367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45964.697967245367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45964.697967245367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45964.697967245367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45964.697967245367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45964.697967245367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45964.697967245367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45964.697967245367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45964.697967245367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45964.697967245367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45964.697967245367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45964.697967245367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45964.697967245367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45964.697967245367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45964.697967245367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45964.697967245367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45964.697967245367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45964.697967245367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45964.697967245367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45964.697967245367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45964.697967245367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45964.697967245367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45964.697967245367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45964.697967245367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45964.697967245367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45964.697967245367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45964.697967245367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45964.697967245367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45964.697967245367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45964.697967245367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45964.697967245367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45964.697967245367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45964.697967245367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45964.697967245367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45964.697967245367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45964.697967245367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45964.697967245367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45964.697967245367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45964.697967245367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45964.697967245367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45964.697967245367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45964.697967245367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45964.697967245367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45964.697967245367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45964.697967245367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45964.697967245367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45964.697967245367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45964.697967245367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45964.697967245367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45964.697967245367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45964.697967245367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45964.697967245367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45964.697967245367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45964.697967245367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45964.697967245367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45964.697967245367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45964.697967245367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45964.697967245367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45964.697967245367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45964.697967245367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45964.697967245367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45964.697967245367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45964.697967245367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45964.697967245367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45964.697967245367</v>
      </c>
      <c r="H360" s="158"/>
      <c r="I360" s="157" t="str">
        <f>IFERROR(VLOOKUP(D360,DB!A:F,6,0),"")</f>
        <v/>
      </c>
      <c r="J360" s="157" t="str">
        <f>IFERROR(VLOOKUP(D360,DB!A:G,7,0),"")</f>
        <v/>
      </c>
      <c r="K360" s="157"/>
      <c r="L360" s="157" t="str">
        <f>IFERROR(VLOOKUP(D360,DB!A:I,9,0),"")</f>
        <v/>
      </c>
    </row>
    <row r="361" spans="1:12" ht="15"/>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70" ht="15"/>
    <row r="471" ht="15"/>
    <row r="473" ht="15"/>
    <row r="474" ht="15"/>
    <row r="475" ht="15"/>
    <row r="476" ht="15"/>
    <row r="478" ht="15"/>
    <row r="479" ht="15"/>
    <row r="486" ht="15"/>
    <row r="487" ht="15"/>
    <row r="488" ht="15"/>
    <row r="489" ht="15"/>
    <row r="490" ht="15"/>
    <row r="491" ht="15"/>
    <row r="494" ht="15"/>
    <row r="495" ht="15"/>
    <row r="496" ht="15"/>
    <row r="497" ht="15"/>
    <row r="498" ht="15"/>
    <row r="499" ht="15"/>
    <row r="500" ht="15"/>
    <row r="501" ht="15"/>
    <row r="502" ht="15"/>
    <row r="503" ht="15"/>
    <row r="504" ht="15"/>
    <row r="505"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99" ht="15"/>
    <row r="600" ht="15"/>
    <row r="601" ht="15"/>
    <row r="602" ht="15"/>
    <row r="603" ht="15"/>
    <row r="604" ht="15"/>
    <row r="605" ht="15"/>
    <row r="606" ht="15"/>
    <row r="607" ht="15"/>
    <row r="608"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3" ht="15"/>
    <row r="694"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7" ht="15"/>
    <row r="728" ht="15"/>
    <row r="898" ht="15"/>
    <row r="899" ht="15"/>
    <row r="900" ht="15"/>
    <row r="901" ht="15"/>
    <row r="902" ht="15"/>
    <row r="903" ht="15"/>
    <row r="909" ht="15"/>
    <row r="910" ht="15"/>
    <row r="911" ht="15"/>
    <row r="912" ht="15"/>
    <row r="913" ht="15"/>
    <row r="914" ht="15"/>
    <row r="915"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73" ht="15"/>
    <row r="974" ht="15"/>
    <row r="976" ht="15"/>
    <row r="977" ht="15"/>
    <row r="978" ht="15"/>
    <row r="979" ht="15"/>
    <row r="980" ht="15"/>
    <row r="981" ht="15"/>
    <row r="982" ht="15"/>
    <row r="984" ht="15"/>
    <row r="985" ht="15"/>
    <row r="986"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4" ht="15"/>
    <row r="1105" ht="15"/>
    <row r="1106" ht="15"/>
    <row r="1107" ht="15"/>
    <row r="1108" ht="15"/>
    <row r="1109" ht="15"/>
    <row r="1110" ht="15"/>
    <row r="1111" ht="15"/>
    <row r="1112" ht="15"/>
    <row r="1113" ht="15"/>
    <row r="1121" ht="15"/>
    <row r="1122" ht="15"/>
    <row r="1125" ht="15"/>
    <row r="1126" ht="15"/>
    <row r="1127" ht="15"/>
    <row r="1128" ht="15"/>
    <row r="1129" ht="15"/>
    <row r="1130" ht="15"/>
    <row r="1131" ht="15"/>
    <row r="1132" ht="15"/>
    <row r="1135" ht="15"/>
    <row r="1136" ht="15"/>
    <row r="1137" ht="15"/>
    <row r="1138" ht="15"/>
    <row r="1139" ht="15"/>
    <row r="1140" ht="15"/>
    <row r="1141" ht="15"/>
    <row r="1142" ht="15"/>
    <row r="1143" ht="15"/>
    <row r="1144" ht="15"/>
    <row r="1145" ht="15"/>
    <row r="1146" ht="15"/>
    <row r="1148" ht="15"/>
    <row r="1149" ht="15"/>
    <row r="1150" ht="15"/>
    <row r="1153" ht="15"/>
    <row r="1155" ht="15"/>
    <row r="1157" ht="15"/>
    <row r="1160" ht="15"/>
    <row r="1161" ht="15"/>
    <row r="1162" ht="15"/>
    <row r="1164" ht="15"/>
    <row r="1166" ht="15"/>
    <row r="1167" ht="15"/>
    <row r="1168" ht="15"/>
    <row r="1169" ht="15"/>
    <row r="1170" ht="15"/>
    <row r="1172" ht="15"/>
    <row r="1173" ht="15"/>
    <row r="1174" ht="15"/>
    <row r="1175" ht="15"/>
    <row r="1177" ht="15"/>
    <row r="1179" ht="15"/>
    <row r="1180" ht="15"/>
    <row r="1182" ht="15"/>
    <row r="1183" ht="15"/>
    <row r="1184" ht="15"/>
    <row r="1185" ht="15"/>
    <row r="1187" ht="15"/>
    <row r="1189" ht="15"/>
    <row r="1190" ht="15"/>
    <row r="1191" ht="15"/>
    <row r="1192" ht="15"/>
    <row r="1194" ht="15"/>
    <row r="1195" ht="15"/>
    <row r="1196" ht="15"/>
    <row r="1197" ht="15"/>
    <row r="1198" ht="15"/>
    <row r="1199" ht="15"/>
    <row r="1200" ht="15"/>
    <row r="1203" ht="15"/>
    <row r="1205" ht="15"/>
    <row r="1206" ht="15"/>
    <row r="1207" ht="15"/>
    <row r="1208" ht="15"/>
    <row r="1209" ht="15"/>
    <row r="1210" ht="15"/>
    <row r="1211" ht="15"/>
    <row r="1212" ht="15"/>
    <row r="1215" ht="15"/>
    <row r="1216" ht="15"/>
    <row r="1218" ht="15"/>
    <row r="1220" ht="15"/>
    <row r="1221" ht="15"/>
    <row r="1222" ht="15"/>
    <row r="1223" ht="15"/>
    <row r="1224" ht="15"/>
    <row r="1228" ht="15"/>
    <row r="1229" ht="15"/>
    <row r="1231" ht="15"/>
    <row r="1232" ht="15"/>
    <row r="1235" ht="15"/>
    <row r="1236" ht="15"/>
    <row r="1240" ht="15"/>
    <row r="1247" ht="15"/>
    <row r="1249" ht="15"/>
    <row r="1250" ht="15"/>
    <row r="1251" ht="15"/>
    <row r="1258" ht="15"/>
    <row r="1259" ht="15"/>
    <row r="1263" ht="15"/>
    <row r="1264" ht="15"/>
    <row r="1268" ht="15"/>
  </sheetData>
  <dataValidations count="2">
    <dataValidation allowBlank="1" showInputMessage="1" showErrorMessage="1" sqref="E1" xr:uid="{920C6338-E771-4DAE-8C89-92A9093EA4DE}"/>
    <dataValidation type="list" allowBlank="1" showInputMessage="1" showErrorMessage="1" sqref="E8:E360 E2:E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37390</v>
      </c>
      <c r="E2" s="102" t="s">
        <v>39103</v>
      </c>
      <c r="F2" s="171"/>
      <c r="G2" s="115">
        <f t="shared" ref="G2:G12" ca="1" si="0">IFERROR(NOW()-F2,"-")</f>
        <v>45964.697967245367</v>
      </c>
      <c r="H2" s="171">
        <v>45964.65357638889</v>
      </c>
      <c r="I2" s="169" t="str">
        <f>IFERROR(VLOOKUP(D2,DB!A:F,6,0),"")</f>
        <v>Generator-SG</v>
      </c>
      <c r="J2" s="169" t="str">
        <f>IFERROR(VLOOKUP(D2,DB!A:G,7,0),"")</f>
        <v>Vandalized</v>
      </c>
      <c r="K2" s="172" t="s">
        <v>39125</v>
      </c>
      <c r="L2" s="173" t="str">
        <f>IFERROR(VLOOKUP(D2,DB!A:I,9,0),"")</f>
        <v>Latis</v>
      </c>
    </row>
    <row r="3" spans="1:16383" ht="31.5" customHeight="1">
      <c r="A3" s="168"/>
      <c r="B3" s="169" t="str">
        <f>IFERROR(VLOOKUP(D3,DB!A:K,11,0),"")</f>
        <v/>
      </c>
      <c r="C3" s="170"/>
      <c r="D3" s="169"/>
      <c r="E3" s="102"/>
      <c r="F3" s="171"/>
      <c r="G3" s="115">
        <f t="shared" ca="1" si="0"/>
        <v>45964.697967245367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45964.697967245367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45964.697967245367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45964.697967245367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45964.697967245367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45964.697967245367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45964.697967245367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45964.697967245367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45964.697967245367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45964.697967245367</v>
      </c>
      <c r="H12" s="171"/>
      <c r="I12" s="169" t="str">
        <f>IFERROR(VLOOKUP(D12,DB!A:F,6,0),"")</f>
        <v/>
      </c>
      <c r="J12" s="169" t="str">
        <f>IFERROR(VLOOKUP(D12,DB!A:G,7,0),"")</f>
        <v/>
      </c>
      <c r="K12" s="172"/>
      <c r="L12" s="173" t="str">
        <f>IFERROR(VLOOKUP(D12,DB!A:I,9,0),"")</f>
        <v/>
      </c>
    </row>
    <row r="13" spans="1:16383" ht="31.5" customHeight="1">
      <c r="A13" s="103"/>
      <c r="B13" s="102" t="str">
        <f>IFERROR(VLOOKUP(D13,DB!A:K,11,0),"")</f>
        <v/>
      </c>
      <c r="C13" s="104"/>
      <c r="D13" s="102"/>
      <c r="E13" s="105"/>
      <c r="F13" s="106"/>
      <c r="G13" s="76">
        <f ca="1">IFERROR(NOW()-F13,"-")</f>
        <v>45964.697967245367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45964.697967245367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45964.697967245367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45964.697967245367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45964.697967245367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45964.697967245367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45964.697967245367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45964.697967245367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45964.697967245367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45964.697967245367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45964.697967245367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45964.697967245367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45964.697967245367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45964.697967245367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45964.697967245367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45964.697967245367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45964.697967245367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45964.697967245367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45964.697967245367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45964.697967245367</v>
      </c>
      <c r="H32" s="106"/>
      <c r="I32" s="102" t="str">
        <f>IFERROR(VLOOKUP(D32,DB!A:F,6,0),"")</f>
        <v/>
      </c>
      <c r="J32" s="101" t="str">
        <f>IFERROR(VLOOKUP(D32,DB!A:G,7,0),"")</f>
        <v/>
      </c>
      <c r="K32" s="107"/>
      <c r="L32" s="108"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